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70" yWindow="360" windowWidth="6375" windowHeight="8190" tabRatio="626" activeTab="0"/>
  </bookViews>
  <sheets>
    <sheet name="Einsparung" sheetId="1" r:id="rId1"/>
  </sheets>
  <definedNames>
    <definedName name="_xlnm.Print_Area" localSheetId="0">'Einsparung'!$A$1:$S$66</definedName>
  </definedNames>
  <calcPr fullCalcOnLoad="1"/>
</workbook>
</file>

<file path=xl/comments1.xml><?xml version="1.0" encoding="utf-8"?>
<comments xmlns="http://schemas.openxmlformats.org/spreadsheetml/2006/main">
  <authors>
    <author>CMD</author>
    <author>Andreas Lange</author>
    <author> </author>
  </authors>
  <commentList>
    <comment ref="J5" authorId="0">
      <text>
        <r>
          <rPr>
            <b/>
            <sz val="10"/>
            <color indexed="8"/>
            <rFont val="Arial"/>
            <family val="2"/>
          </rPr>
          <t xml:space="preserve">Geben Sie hier
</t>
        </r>
        <r>
          <rPr>
            <b/>
            <sz val="10"/>
            <rFont val="Arial"/>
            <family val="2"/>
          </rPr>
          <t>Baujahr des Fensters ein</t>
        </r>
      </text>
    </comment>
    <comment ref="J11" authorId="0">
      <text>
        <r>
          <rPr>
            <b/>
            <sz val="10"/>
            <color indexed="8"/>
            <rFont val="Arial"/>
            <family val="2"/>
          </rPr>
          <t>Geben Sie hier
den  U- Wert der neuen Fenster ein</t>
        </r>
      </text>
    </comment>
    <comment ref="J7" authorId="0">
      <text>
        <r>
          <rPr>
            <b/>
            <sz val="10"/>
            <color indexed="8"/>
            <rFont val="Arial"/>
            <family val="2"/>
          </rPr>
          <t>Geben Sie hier
Die qm der auszutauschenden Fenster ein</t>
        </r>
      </text>
    </comment>
    <comment ref="J21" authorId="0">
      <text>
        <r>
          <rPr>
            <b/>
            <sz val="10"/>
            <color indexed="8"/>
            <rFont val="Arial"/>
            <family val="2"/>
          </rPr>
          <t>Geben Sie hier den aktuellen Heizölpreis in Euro / Liter ein.</t>
        </r>
      </text>
    </comment>
    <comment ref="J18" authorId="1">
      <text>
        <r>
          <rPr>
            <b/>
            <sz val="8"/>
            <rFont val="Tahoma"/>
            <family val="0"/>
          </rPr>
          <t xml:space="preserve">Verändern Sie hier die Einsparwerte von Erdgas zu Heizöl
</t>
        </r>
        <r>
          <rPr>
            <sz val="8"/>
            <rFont val="Tahoma"/>
            <family val="0"/>
          </rPr>
          <t xml:space="preserve">
</t>
        </r>
      </text>
    </comment>
    <comment ref="J20" authorId="2">
      <text>
        <r>
          <rPr>
            <b/>
            <sz val="8"/>
            <rFont val="Tahoma"/>
            <family val="0"/>
          </rPr>
          <t xml:space="preserve"> :</t>
        </r>
        <r>
          <rPr>
            <sz val="8"/>
            <rFont val="Tahoma"/>
            <family val="0"/>
          </rPr>
          <t xml:space="preserve">
Formel zur CO2 Berechnung</t>
        </r>
      </text>
    </comment>
  </commentList>
</comments>
</file>

<file path=xl/sharedStrings.xml><?xml version="1.0" encoding="utf-8"?>
<sst xmlns="http://schemas.openxmlformats.org/spreadsheetml/2006/main" count="45" uniqueCount="40">
  <si>
    <t>Energiekosten sparen durch Fenstersanierung</t>
  </si>
  <si>
    <t>Baujahr der zu erneuernden Fenster:</t>
  </si>
  <si>
    <t>Fläche der zu erneuernden Fenster:</t>
  </si>
  <si>
    <t>Jahr</t>
  </si>
  <si>
    <t>qm</t>
  </si>
  <si>
    <t>W/qmK</t>
  </si>
  <si>
    <t>Einsparung je qm Fensterfläche:</t>
  </si>
  <si>
    <t>Einsparung Gesamtfläche:</t>
  </si>
  <si>
    <t>Ltr./Jahr</t>
  </si>
  <si>
    <t>Kerndaten:</t>
  </si>
  <si>
    <t>EUR/ Jahr</t>
  </si>
  <si>
    <t>EUR/ Ltr.</t>
  </si>
  <si>
    <t>Einsparung:</t>
  </si>
  <si>
    <t>Legende:</t>
  </si>
  <si>
    <t>kg CO2/ Jahr</t>
  </si>
  <si>
    <t>CO2 Einsparung Gesamtfläche:</t>
  </si>
  <si>
    <t>Preis Heizoel (Quelle: www.tecson.de):</t>
  </si>
  <si>
    <t>Mögliche Energiekosten Einsparung nach Nutzungsdauer in Jahren:</t>
  </si>
  <si>
    <t>nach dem 1 Jahr:</t>
  </si>
  <si>
    <t>nach dem 2 Jahr:</t>
  </si>
  <si>
    <t>nach dem 3 Jahr:</t>
  </si>
  <si>
    <t>nach dem 4 Jahr:</t>
  </si>
  <si>
    <t>nach dem 5 Jahr:</t>
  </si>
  <si>
    <t>nach dem 6 Jahr:</t>
  </si>
  <si>
    <t>nach dem 7 Jahr:</t>
  </si>
  <si>
    <t>nach dem 8 Jahr:</t>
  </si>
  <si>
    <t>nach dem 9 Jahr:</t>
  </si>
  <si>
    <t>nach dem 10 Jahr:</t>
  </si>
  <si>
    <t>nach dem 12 Jahr:</t>
  </si>
  <si>
    <t>nach dem 13 Jahr:</t>
  </si>
  <si>
    <t>nach dem 14 Jahr:</t>
  </si>
  <si>
    <t>nach dem 11 Jahr:</t>
  </si>
  <si>
    <t>nach dem 15 Jahr:</t>
  </si>
  <si>
    <t>Verbrauchswerte der Fenster aus Angebot:</t>
  </si>
  <si>
    <t>Verbrauchswerte der zu erneuernden Fenster:</t>
  </si>
  <si>
    <t>geschätzte Kostensteigerung:</t>
  </si>
  <si>
    <t xml:space="preserve">Die zu erzielende Einsparung ist abhängig vom jeweiligen sog. "Nutzerverhalten" und kann von daher abweichen. Durch den Tausch alter Fenster gegen neue Weru Fenster wird Energie eingespart. So entsprechen Verbesserungen um 1/10 U-Wert (=0,1 W/qmK) ca. einer Einsparung von bis zu 1,2 Liter Heizoel pro qm Fensterfläche (1 Ltr. = 10 kWh). Darüber hinaus stehen wir nicht dafür ein, dass die alten Fenster die angegebenen Wärmedurchgangskoeffizienten K- bzw. U-Wert aufweisen. Bei der Verbrennung von Heizoel fällt CO2 an, dass für den Treibhauseffekt mit verantwortlich ist. Anfall CO2 in kg/ kWh bei Heizoel: 0,260 kg Co2/kWh. Quelle: K-Werte; Sanco das Glasbuch, Wärmeschutzverordnungen von 1977, 1984, 1995 und EnEV von 2002 sowie 2009. Heizoelpreise: www.tecson.de. CO2 Emission: Energiebericht der Österreichische Bundesregierung von 1996. </t>
  </si>
  <si>
    <t>Wie werden sich die Kosten für Heizoel in den nächsten Jahren entwickeln?</t>
  </si>
  <si>
    <t>Dieses entspricht einer Kostensteigerung innerhalb von nur 3 Jahren von 49%.</t>
  </si>
  <si>
    <t>Höchstwert 2009: 0,61€; Höchstwert 2010: 0,76€; Höchstwert 2011: 0,91€; Höchstwert 2012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</si>
</sst>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407];\-#,##0.00\ [$€-407]"/>
    <numFmt numFmtId="165" formatCode="0.000"/>
    <numFmt numFmtId="166" formatCode="#,##0_ ;\-#,##0\ "/>
    <numFmt numFmtId="167" formatCode="#,##0.00_ ;\-#,##0.00\ "/>
    <numFmt numFmtId="168" formatCode="#,##0.00\ _€"/>
    <numFmt numFmtId="169" formatCode="#,##0\ _€"/>
  </numFmts>
  <fonts count="19">
    <font>
      <sz val="10"/>
      <name val="Arial"/>
      <family val="2"/>
    </font>
    <font>
      <b/>
      <sz val="10"/>
      <name val="Arial"/>
      <family val="2"/>
    </font>
    <font>
      <b/>
      <sz val="10"/>
      <color indexed="8"/>
      <name val="Arial"/>
      <family val="2"/>
    </font>
    <font>
      <i/>
      <sz val="10"/>
      <name val="Arial"/>
      <family val="2"/>
    </font>
    <font>
      <u val="single"/>
      <sz val="7.5"/>
      <color indexed="12"/>
      <name val="Arial"/>
      <family val="2"/>
    </font>
    <font>
      <u val="single"/>
      <sz val="7.5"/>
      <color indexed="36"/>
      <name val="Arial"/>
      <family val="2"/>
    </font>
    <font>
      <b/>
      <sz val="8"/>
      <name val="Tahoma"/>
      <family val="0"/>
    </font>
    <font>
      <sz val="8"/>
      <name val="Tahoma"/>
      <family val="0"/>
    </font>
    <font>
      <b/>
      <sz val="11"/>
      <name val="Arial"/>
      <family val="2"/>
    </font>
    <font>
      <b/>
      <sz val="11"/>
      <color indexed="9"/>
      <name val="Arial"/>
      <family val="2"/>
    </font>
    <font>
      <i/>
      <sz val="6"/>
      <name val="Arial"/>
      <family val="2"/>
    </font>
    <font>
      <b/>
      <sz val="8"/>
      <name val="Arial"/>
      <family val="2"/>
    </font>
    <font>
      <sz val="10"/>
      <color indexed="55"/>
      <name val="Arial"/>
      <family val="2"/>
    </font>
    <font>
      <b/>
      <u val="single"/>
      <sz val="10"/>
      <name val="Arial"/>
      <family val="2"/>
    </font>
    <font>
      <u val="single"/>
      <sz val="10"/>
      <name val="Arial"/>
      <family val="2"/>
    </font>
    <font>
      <b/>
      <sz val="10"/>
      <color indexed="9"/>
      <name val="Arial"/>
      <family val="2"/>
    </font>
    <font>
      <b/>
      <u val="single"/>
      <sz val="16"/>
      <name val="Arial"/>
      <family val="2"/>
    </font>
    <font>
      <sz val="11"/>
      <color indexed="9"/>
      <name val="Arial"/>
      <family val="2"/>
    </font>
    <font>
      <sz val="10"/>
      <color indexed="9"/>
      <name val="Arial"/>
      <family val="2"/>
    </font>
  </fonts>
  <fills count="7">
    <fill>
      <patternFill/>
    </fill>
    <fill>
      <patternFill patternType="gray125"/>
    </fill>
    <fill>
      <patternFill patternType="solid">
        <fgColor indexed="11"/>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3">
    <border>
      <left/>
      <right/>
      <top/>
      <bottom/>
      <diagonal/>
    </border>
    <border>
      <left>
        <color indexed="63"/>
      </left>
      <right style="thin"/>
      <top style="thin"/>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4" fillId="0" borderId="0" applyNumberFormat="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87">
    <xf numFmtId="0" fontId="0" fillId="0" borderId="0" xfId="0" applyAlignment="1">
      <alignment/>
    </xf>
    <xf numFmtId="0" fontId="0" fillId="0" borderId="0" xfId="0" applyAlignment="1">
      <alignment horizontal="center" vertical="center"/>
    </xf>
    <xf numFmtId="0" fontId="0" fillId="0" borderId="0" xfId="0" applyFill="1" applyAlignment="1" applyProtection="1">
      <alignment horizontal="center" vertical="center"/>
      <protection hidden="1"/>
    </xf>
    <xf numFmtId="0" fontId="0" fillId="0" borderId="0" xfId="0" applyAlignment="1">
      <alignment horizontal="left" vertical="center"/>
    </xf>
    <xf numFmtId="0" fontId="0" fillId="0" borderId="0" xfId="0" applyFont="1" applyFill="1" applyAlignment="1">
      <alignment horizontal="left" vertical="center"/>
    </xf>
    <xf numFmtId="0" fontId="0" fillId="0" borderId="0" xfId="0" applyFont="1" applyAlignment="1">
      <alignment horizontal="left" vertical="center"/>
    </xf>
    <xf numFmtId="0" fontId="0" fillId="0" borderId="0" xfId="0" applyFont="1" applyFill="1" applyAlignment="1" applyProtection="1">
      <alignment horizontal="left" vertical="center"/>
      <protection hidden="1"/>
    </xf>
    <xf numFmtId="0" fontId="3" fillId="0" borderId="0" xfId="0" applyFont="1" applyAlignment="1">
      <alignment vertical="top" wrapText="1"/>
    </xf>
    <xf numFmtId="0" fontId="1" fillId="0" borderId="0" xfId="0" applyFont="1" applyFill="1" applyAlignment="1" applyProtection="1">
      <alignment horizontal="left" vertical="center"/>
      <protection hidden="1"/>
    </xf>
    <xf numFmtId="0" fontId="0" fillId="0" borderId="0" xfId="0" applyFill="1" applyAlignment="1" applyProtection="1">
      <alignment horizontal="left" vertical="center"/>
      <protection hidden="1"/>
    </xf>
    <xf numFmtId="0" fontId="0" fillId="0" borderId="0" xfId="0" applyAlignment="1" applyProtection="1">
      <alignment vertical="center"/>
      <protection hidden="1"/>
    </xf>
    <xf numFmtId="0" fontId="0" fillId="0" borderId="0" xfId="0" applyBorder="1" applyAlignment="1" applyProtection="1">
      <alignment vertical="center"/>
      <protection hidden="1"/>
    </xf>
    <xf numFmtId="166" fontId="1" fillId="0" borderId="0" xfId="0" applyNumberFormat="1" applyFont="1" applyFill="1" applyBorder="1" applyAlignment="1" applyProtection="1">
      <alignment horizontal="center" vertical="center"/>
      <protection hidden="1"/>
    </xf>
    <xf numFmtId="0" fontId="3" fillId="0" borderId="0" xfId="0" applyFont="1" applyAlignment="1" applyProtection="1">
      <alignment vertical="top" wrapText="1"/>
      <protection hidden="1"/>
    </xf>
    <xf numFmtId="3" fontId="8" fillId="0" borderId="0" xfId="0" applyNumberFormat="1" applyFont="1" applyFill="1" applyBorder="1" applyAlignment="1" applyProtection="1">
      <alignment horizontal="center" vertical="center"/>
      <protection hidden="1"/>
    </xf>
    <xf numFmtId="0" fontId="10" fillId="0" borderId="0" xfId="0" applyFont="1" applyFill="1" applyAlignment="1" applyProtection="1">
      <alignment vertical="top"/>
      <protection hidden="1"/>
    </xf>
    <xf numFmtId="3" fontId="1" fillId="0" borderId="0" xfId="0" applyNumberFormat="1" applyFont="1" applyFill="1" applyBorder="1" applyAlignment="1" applyProtection="1">
      <alignment horizontal="center" vertical="center"/>
      <protection hidden="1"/>
    </xf>
    <xf numFmtId="0" fontId="1" fillId="0" borderId="0" xfId="0" applyFont="1" applyFill="1" applyAlignment="1" applyProtection="1">
      <alignment horizontal="center" vertical="center"/>
      <protection hidden="1"/>
    </xf>
    <xf numFmtId="0" fontId="0" fillId="0" borderId="0" xfId="0" applyBorder="1" applyAlignment="1">
      <alignment horizontal="center" vertical="center"/>
    </xf>
    <xf numFmtId="10" fontId="1" fillId="0" borderId="0" xfId="0" applyNumberFormat="1" applyFont="1" applyFill="1" applyBorder="1" applyAlignment="1" applyProtection="1">
      <alignment horizontal="center" vertical="center"/>
      <protection locked="0"/>
    </xf>
    <xf numFmtId="3" fontId="9" fillId="0" borderId="0" xfId="0" applyNumberFormat="1" applyFont="1" applyFill="1" applyBorder="1" applyAlignment="1" applyProtection="1">
      <alignment horizontal="center" vertical="center"/>
      <protection hidden="1"/>
    </xf>
    <xf numFmtId="0" fontId="18" fillId="0" borderId="0" xfId="0" applyFont="1" applyAlignment="1">
      <alignment horizontal="center" vertical="center"/>
    </xf>
    <xf numFmtId="3" fontId="18" fillId="0" borderId="0" xfId="0" applyNumberFormat="1" applyFont="1" applyBorder="1" applyAlignment="1">
      <alignment horizontal="center" vertical="center"/>
    </xf>
    <xf numFmtId="3" fontId="18" fillId="0" borderId="0" xfId="0" applyNumberFormat="1" applyFont="1" applyAlignment="1">
      <alignment horizontal="center" vertical="center"/>
    </xf>
    <xf numFmtId="0" fontId="18" fillId="0" borderId="0" xfId="0" applyFont="1" applyFill="1" applyAlignment="1" applyProtection="1">
      <alignment horizontal="right" vertical="center"/>
      <protection hidden="1"/>
    </xf>
    <xf numFmtId="0" fontId="18" fillId="0" borderId="0" xfId="0" applyFont="1" applyAlignment="1">
      <alignment vertical="center"/>
    </xf>
    <xf numFmtId="0" fontId="18" fillId="0" borderId="0" xfId="0" applyFont="1" applyBorder="1" applyAlignment="1">
      <alignment vertical="center"/>
    </xf>
    <xf numFmtId="0" fontId="18" fillId="0" borderId="0" xfId="0" applyFont="1" applyBorder="1" applyAlignment="1">
      <alignment horizontal="center" vertical="center"/>
    </xf>
    <xf numFmtId="3" fontId="1" fillId="0" borderId="0" xfId="0" applyNumberFormat="1" applyFont="1" applyAlignment="1">
      <alignment horizontal="center" vertical="center"/>
    </xf>
    <xf numFmtId="3" fontId="15" fillId="0" borderId="0" xfId="0" applyNumberFormat="1" applyFont="1" applyAlignment="1">
      <alignment horizontal="center" vertical="center"/>
    </xf>
    <xf numFmtId="3" fontId="15" fillId="0" borderId="0" xfId="0" applyNumberFormat="1" applyFont="1" applyFill="1" applyBorder="1" applyAlignment="1" applyProtection="1">
      <alignment horizontal="center" vertical="center"/>
      <protection hidden="1"/>
    </xf>
    <xf numFmtId="0" fontId="0" fillId="0" borderId="0" xfId="0" applyBorder="1" applyAlignment="1">
      <alignment vertical="center"/>
    </xf>
    <xf numFmtId="0" fontId="1" fillId="0" borderId="0" xfId="0" applyFont="1" applyFill="1" applyAlignment="1" applyProtection="1">
      <alignment horizontal="center" vertical="center"/>
      <protection hidden="1"/>
    </xf>
    <xf numFmtId="3" fontId="1" fillId="2" borderId="1" xfId="0" applyNumberFormat="1" applyFont="1" applyFill="1" applyBorder="1" applyAlignment="1">
      <alignment horizontal="center" vertical="center"/>
    </xf>
    <xf numFmtId="10" fontId="1" fillId="3" borderId="2" xfId="0" applyNumberFormat="1" applyFont="1" applyFill="1" applyBorder="1" applyAlignment="1" applyProtection="1">
      <alignment horizontal="center" vertical="center"/>
      <protection locked="0"/>
    </xf>
    <xf numFmtId="0" fontId="0" fillId="0" borderId="1" xfId="0" applyBorder="1" applyAlignment="1">
      <alignment horizontal="center" vertical="center"/>
    </xf>
    <xf numFmtId="3" fontId="17" fillId="0" borderId="0" xfId="0" applyNumberFormat="1" applyFont="1" applyFill="1" applyBorder="1" applyAlignment="1" applyProtection="1">
      <alignment horizontal="center" vertical="center"/>
      <protection hidden="1"/>
    </xf>
    <xf numFmtId="3" fontId="18" fillId="0" borderId="0" xfId="0" applyNumberFormat="1" applyFont="1" applyBorder="1" applyAlignment="1">
      <alignment horizontal="center" vertical="center"/>
    </xf>
    <xf numFmtId="0" fontId="0" fillId="0" borderId="0" xfId="0" applyFill="1" applyAlignment="1" applyProtection="1">
      <alignment horizontal="right" vertical="center"/>
      <protection hidden="1"/>
    </xf>
    <xf numFmtId="0" fontId="0" fillId="0" borderId="0" xfId="0" applyAlignment="1">
      <alignment vertical="center"/>
    </xf>
    <xf numFmtId="0" fontId="1" fillId="0" borderId="0" xfId="0" applyFont="1" applyAlignment="1" applyProtection="1">
      <alignment horizontal="center" vertical="center"/>
      <protection hidden="1"/>
    </xf>
    <xf numFmtId="0" fontId="11" fillId="0" borderId="0" xfId="0" applyFont="1" applyFill="1" applyAlignment="1" applyProtection="1">
      <alignment horizontal="left" vertical="center"/>
      <protection hidden="1"/>
    </xf>
    <xf numFmtId="0" fontId="0" fillId="0" borderId="0" xfId="0" applyAlignment="1">
      <alignment horizontal="left" vertical="center"/>
    </xf>
    <xf numFmtId="3" fontId="1" fillId="0" borderId="0" xfId="0" applyNumberFormat="1" applyFont="1" applyFill="1" applyBorder="1" applyAlignment="1" applyProtection="1">
      <alignment horizontal="center" vertical="center"/>
      <protection hidden="1"/>
    </xf>
    <xf numFmtId="0" fontId="0" fillId="0" borderId="0" xfId="0" applyAlignment="1">
      <alignment horizontal="center" vertical="center"/>
    </xf>
    <xf numFmtId="0" fontId="10" fillId="0" borderId="0" xfId="0" applyFont="1" applyFill="1" applyAlignment="1" applyProtection="1">
      <alignment horizontal="center" vertical="top" wrapText="1"/>
      <protection hidden="1"/>
    </xf>
    <xf numFmtId="0" fontId="0" fillId="0" borderId="0" xfId="0" applyAlignment="1">
      <alignment horizontal="center" wrapText="1"/>
    </xf>
    <xf numFmtId="3" fontId="8" fillId="0" borderId="2" xfId="0" applyNumberFormat="1" applyFont="1" applyFill="1" applyBorder="1" applyAlignment="1" applyProtection="1">
      <alignment horizontal="center" vertical="center"/>
      <protection hidden="1"/>
    </xf>
    <xf numFmtId="3" fontId="1" fillId="0" borderId="1" xfId="0" applyNumberFormat="1" applyFont="1" applyBorder="1" applyAlignment="1">
      <alignment horizontal="center" vertical="center"/>
    </xf>
    <xf numFmtId="0" fontId="16" fillId="0" borderId="0" xfId="0" applyFont="1" applyFill="1" applyAlignment="1" applyProtection="1">
      <alignment horizontal="center" vertical="center"/>
      <protection hidden="1"/>
    </xf>
    <xf numFmtId="0" fontId="14" fillId="0" borderId="0" xfId="0" applyFont="1" applyAlignment="1">
      <alignment horizontal="center" vertical="center"/>
    </xf>
    <xf numFmtId="3" fontId="1" fillId="0" borderId="0" xfId="0" applyNumberFormat="1" applyFont="1" applyFill="1" applyBorder="1" applyAlignment="1" applyProtection="1">
      <alignment horizontal="center" vertical="center" wrapText="1"/>
      <protection hidden="1"/>
    </xf>
    <xf numFmtId="0" fontId="0" fillId="0" borderId="0" xfId="0" applyAlignment="1">
      <alignment horizontal="center" vertical="center" wrapText="1"/>
    </xf>
    <xf numFmtId="3" fontId="13" fillId="0" borderId="0" xfId="0" applyNumberFormat="1" applyFont="1" applyFill="1" applyBorder="1" applyAlignment="1" applyProtection="1">
      <alignment horizontal="center" vertical="center"/>
      <protection hidden="1"/>
    </xf>
    <xf numFmtId="0" fontId="1" fillId="0" borderId="0" xfId="0" applyFont="1" applyFill="1" applyAlignment="1" applyProtection="1">
      <alignment horizontal="left" vertical="center"/>
      <protection hidden="1"/>
    </xf>
    <xf numFmtId="0" fontId="1" fillId="0" borderId="0" xfId="0" applyFont="1" applyAlignment="1">
      <alignment vertical="center"/>
    </xf>
    <xf numFmtId="1" fontId="1" fillId="0" borderId="0" xfId="0" applyNumberFormat="1" applyFont="1" applyFill="1" applyBorder="1" applyAlignment="1" applyProtection="1">
      <alignment horizontal="left" vertical="center"/>
      <protection hidden="1"/>
    </xf>
    <xf numFmtId="0" fontId="1" fillId="0" borderId="0" xfId="0" applyFont="1" applyAlignment="1">
      <alignment horizontal="left" vertical="center"/>
    </xf>
    <xf numFmtId="3" fontId="1" fillId="0" borderId="2" xfId="0" applyNumberFormat="1" applyFont="1" applyBorder="1" applyAlignment="1">
      <alignment horizontal="center" vertical="center"/>
    </xf>
    <xf numFmtId="3" fontId="9" fillId="0" borderId="0" xfId="0" applyNumberFormat="1" applyFont="1" applyFill="1" applyBorder="1" applyAlignment="1" applyProtection="1">
      <alignment horizontal="center" vertical="center"/>
      <protection hidden="1"/>
    </xf>
    <xf numFmtId="3" fontId="15" fillId="0" borderId="0" xfId="0" applyNumberFormat="1" applyFont="1" applyBorder="1" applyAlignment="1">
      <alignment horizontal="center" vertical="center"/>
    </xf>
    <xf numFmtId="3" fontId="8" fillId="2" borderId="2" xfId="0" applyNumberFormat="1" applyFont="1" applyFill="1" applyBorder="1" applyAlignment="1" applyProtection="1">
      <alignment horizontal="center" vertical="center"/>
      <protection hidden="1"/>
    </xf>
    <xf numFmtId="3" fontId="1" fillId="0" borderId="0" xfId="0" applyNumberFormat="1" applyFont="1" applyFill="1" applyBorder="1" applyAlignment="1" applyProtection="1">
      <alignment horizontal="left" vertical="center"/>
      <protection hidden="1"/>
    </xf>
    <xf numFmtId="165" fontId="15" fillId="0" borderId="0" xfId="0" applyNumberFormat="1" applyFont="1" applyFill="1" applyBorder="1" applyAlignment="1" applyProtection="1">
      <alignment/>
      <protection hidden="1"/>
    </xf>
    <xf numFmtId="0" fontId="0" fillId="0" borderId="0" xfId="0" applyAlignment="1">
      <alignment/>
    </xf>
    <xf numFmtId="0" fontId="15" fillId="0" borderId="0" xfId="0" applyFont="1" applyFill="1" applyAlignment="1" applyProtection="1">
      <alignment/>
      <protection hidden="1"/>
    </xf>
    <xf numFmtId="1" fontId="1" fillId="0" borderId="0" xfId="0" applyNumberFormat="1" applyFont="1" applyFill="1" applyBorder="1" applyAlignment="1" applyProtection="1">
      <alignment horizontal="center" vertical="center"/>
      <protection hidden="1"/>
    </xf>
    <xf numFmtId="0" fontId="0" fillId="0" borderId="0" xfId="0" applyFill="1" applyAlignment="1" applyProtection="1">
      <alignment horizontal="left" vertical="center"/>
      <protection hidden="1"/>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1" fillId="4" borderId="2" xfId="0" applyFont="1" applyFill="1" applyBorder="1" applyAlignment="1" applyProtection="1">
      <alignment horizontal="center" vertical="center"/>
      <protection locked="0"/>
    </xf>
    <xf numFmtId="2" fontId="1" fillId="0" borderId="0" xfId="0" applyNumberFormat="1" applyFont="1" applyFill="1" applyBorder="1" applyAlignment="1" applyProtection="1">
      <alignment horizontal="center" vertical="center"/>
      <protection hidden="1"/>
    </xf>
    <xf numFmtId="0" fontId="1" fillId="3" borderId="2" xfId="0" applyFont="1" applyFill="1" applyBorder="1" applyAlignment="1" applyProtection="1">
      <alignment horizontal="center" vertical="center"/>
      <protection hidden="1"/>
    </xf>
    <xf numFmtId="0" fontId="12" fillId="0" borderId="0" xfId="0" applyFont="1" applyFill="1" applyAlignment="1" applyProtection="1">
      <alignment horizontal="left" vertical="center"/>
      <protection hidden="1"/>
    </xf>
    <xf numFmtId="1" fontId="1" fillId="5" borderId="2" xfId="0" applyNumberFormat="1" applyFont="1" applyFill="1" applyBorder="1" applyAlignment="1" applyProtection="1">
      <alignment horizontal="center" vertical="center"/>
      <protection hidden="1"/>
    </xf>
    <xf numFmtId="1" fontId="0" fillId="0" borderId="1" xfId="0" applyNumberFormat="1" applyBorder="1" applyAlignment="1">
      <alignment horizontal="center" vertical="center"/>
    </xf>
    <xf numFmtId="3" fontId="1" fillId="5" borderId="2" xfId="0" applyNumberFormat="1" applyFont="1" applyFill="1" applyBorder="1" applyAlignment="1" applyProtection="1">
      <alignment horizontal="center" vertical="center"/>
      <protection hidden="1"/>
    </xf>
    <xf numFmtId="0" fontId="0" fillId="5" borderId="1" xfId="0" applyFill="1" applyBorder="1" applyAlignment="1">
      <alignment horizontal="center" vertical="center"/>
    </xf>
    <xf numFmtId="0" fontId="0" fillId="0" borderId="0" xfId="0" applyFill="1" applyBorder="1" applyAlignment="1" applyProtection="1">
      <alignment horizontal="right" vertical="center"/>
      <protection hidden="1"/>
    </xf>
    <xf numFmtId="3" fontId="2" fillId="6" borderId="2" xfId="0" applyNumberFormat="1" applyFont="1" applyFill="1" applyBorder="1" applyAlignment="1" applyProtection="1">
      <alignment horizontal="center"/>
      <protection hidden="1"/>
    </xf>
    <xf numFmtId="0" fontId="0" fillId="0" borderId="1" xfId="0" applyBorder="1" applyAlignment="1">
      <alignment horizontal="center"/>
    </xf>
    <xf numFmtId="2" fontId="1" fillId="4" borderId="2" xfId="0" applyNumberFormat="1" applyFont="1" applyFill="1" applyBorder="1" applyAlignment="1" applyProtection="1">
      <alignment horizontal="center" vertical="center"/>
      <protection locked="0"/>
    </xf>
    <xf numFmtId="2" fontId="1" fillId="5" borderId="2" xfId="0" applyNumberFormat="1" applyFont="1" applyFill="1" applyBorder="1" applyAlignment="1" applyProtection="1">
      <alignment horizontal="center" vertical="center"/>
      <protection hidden="1"/>
    </xf>
    <xf numFmtId="2" fontId="0" fillId="0" borderId="1" xfId="0" applyNumberFormat="1" applyBorder="1" applyAlignment="1">
      <alignment horizontal="center" vertical="center"/>
    </xf>
    <xf numFmtId="2" fontId="1" fillId="2" borderId="2" xfId="0" applyNumberFormat="1" applyFont="1" applyFill="1" applyBorder="1" applyAlignment="1" applyProtection="1">
      <alignment horizontal="center" vertical="center"/>
      <protection hidden="1"/>
    </xf>
    <xf numFmtId="0" fontId="0" fillId="0" borderId="1" xfId="0" applyBorder="1" applyAlignment="1" applyProtection="1">
      <alignment horizontal="center" vertical="center"/>
      <protection locked="0"/>
    </xf>
    <xf numFmtId="0" fontId="0" fillId="4" borderId="1" xfId="0" applyFill="1" applyBorder="1" applyAlignment="1" applyProtection="1">
      <alignment horizontal="center" vertical="center"/>
      <protection locked="0"/>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9966"/>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jpeg" /><Relationship Id="rId5" Type="http://schemas.openxmlformats.org/officeDocument/2006/relationships/image" Target="../media/image5.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142875</xdr:colOff>
      <xdr:row>2</xdr:row>
      <xdr:rowOff>133350</xdr:rowOff>
    </xdr:from>
    <xdr:to>
      <xdr:col>17</xdr:col>
      <xdr:colOff>152400</xdr:colOff>
      <xdr:row>5</xdr:row>
      <xdr:rowOff>19050</xdr:rowOff>
    </xdr:to>
    <xdr:pic>
      <xdr:nvPicPr>
        <xdr:cNvPr id="1" name="Picture 9"/>
        <xdr:cNvPicPr preferRelativeResize="1">
          <a:picLocks noChangeAspect="1"/>
        </xdr:cNvPicPr>
      </xdr:nvPicPr>
      <xdr:blipFill>
        <a:blip r:embed="rId1"/>
        <a:stretch>
          <a:fillRect/>
        </a:stretch>
      </xdr:blipFill>
      <xdr:spPr>
        <a:xfrm>
          <a:off x="5172075" y="447675"/>
          <a:ext cx="323850" cy="323850"/>
        </a:xfrm>
        <a:prstGeom prst="rect">
          <a:avLst/>
        </a:prstGeom>
        <a:noFill/>
        <a:ln w="9525" cmpd="sng">
          <a:noFill/>
        </a:ln>
      </xdr:spPr>
    </xdr:pic>
    <xdr:clientData/>
  </xdr:twoCellAnchor>
  <xdr:twoCellAnchor editAs="oneCell">
    <xdr:from>
      <xdr:col>13</xdr:col>
      <xdr:colOff>200025</xdr:colOff>
      <xdr:row>4</xdr:row>
      <xdr:rowOff>171450</xdr:rowOff>
    </xdr:from>
    <xdr:to>
      <xdr:col>17</xdr:col>
      <xdr:colOff>66675</xdr:colOff>
      <xdr:row>11</xdr:row>
      <xdr:rowOff>0</xdr:rowOff>
    </xdr:to>
    <xdr:pic>
      <xdr:nvPicPr>
        <xdr:cNvPr id="2" name="Picture 10"/>
        <xdr:cNvPicPr preferRelativeResize="1">
          <a:picLocks noChangeAspect="1"/>
        </xdr:cNvPicPr>
      </xdr:nvPicPr>
      <xdr:blipFill>
        <a:blip r:embed="rId2"/>
        <a:stretch>
          <a:fillRect/>
        </a:stretch>
      </xdr:blipFill>
      <xdr:spPr>
        <a:xfrm>
          <a:off x="4286250" y="733425"/>
          <a:ext cx="1123950" cy="762000"/>
        </a:xfrm>
        <a:prstGeom prst="rect">
          <a:avLst/>
        </a:prstGeom>
        <a:noFill/>
        <a:ln w="9525" cmpd="sng">
          <a:noFill/>
        </a:ln>
      </xdr:spPr>
    </xdr:pic>
    <xdr:clientData/>
  </xdr:twoCellAnchor>
  <xdr:twoCellAnchor editAs="oneCell">
    <xdr:from>
      <xdr:col>13</xdr:col>
      <xdr:colOff>104775</xdr:colOff>
      <xdr:row>2</xdr:row>
      <xdr:rowOff>171450</xdr:rowOff>
    </xdr:from>
    <xdr:to>
      <xdr:col>14</xdr:col>
      <xdr:colOff>19050</xdr:colOff>
      <xdr:row>4</xdr:row>
      <xdr:rowOff>171450</xdr:rowOff>
    </xdr:to>
    <xdr:pic>
      <xdr:nvPicPr>
        <xdr:cNvPr id="3" name="Picture 11"/>
        <xdr:cNvPicPr preferRelativeResize="1">
          <a:picLocks noChangeAspect="1"/>
        </xdr:cNvPicPr>
      </xdr:nvPicPr>
      <xdr:blipFill>
        <a:blip r:embed="rId3"/>
        <a:stretch>
          <a:fillRect/>
        </a:stretch>
      </xdr:blipFill>
      <xdr:spPr>
        <a:xfrm>
          <a:off x="4191000" y="485775"/>
          <a:ext cx="228600" cy="247650"/>
        </a:xfrm>
        <a:prstGeom prst="rect">
          <a:avLst/>
        </a:prstGeom>
        <a:noFill/>
        <a:ln w="9525" cmpd="sng">
          <a:noFill/>
        </a:ln>
      </xdr:spPr>
    </xdr:pic>
    <xdr:clientData/>
  </xdr:twoCellAnchor>
  <xdr:twoCellAnchor editAs="oneCell">
    <xdr:from>
      <xdr:col>14</xdr:col>
      <xdr:colOff>142875</xdr:colOff>
      <xdr:row>32</xdr:row>
      <xdr:rowOff>9525</xdr:rowOff>
    </xdr:from>
    <xdr:to>
      <xdr:col>18</xdr:col>
      <xdr:colOff>76200</xdr:colOff>
      <xdr:row>63</xdr:row>
      <xdr:rowOff>0</xdr:rowOff>
    </xdr:to>
    <xdr:pic>
      <xdr:nvPicPr>
        <xdr:cNvPr id="4" name="Picture 12"/>
        <xdr:cNvPicPr preferRelativeResize="1">
          <a:picLocks noChangeAspect="1"/>
        </xdr:cNvPicPr>
      </xdr:nvPicPr>
      <xdr:blipFill>
        <a:blip r:embed="rId4"/>
        <a:stretch>
          <a:fillRect/>
        </a:stretch>
      </xdr:blipFill>
      <xdr:spPr>
        <a:xfrm>
          <a:off x="4543425" y="4438650"/>
          <a:ext cx="1190625" cy="3838575"/>
        </a:xfrm>
        <a:prstGeom prst="rect">
          <a:avLst/>
        </a:prstGeom>
        <a:noFill/>
        <a:ln w="9525" cmpd="sng">
          <a:noFill/>
        </a:ln>
      </xdr:spPr>
    </xdr:pic>
    <xdr:clientData/>
  </xdr:twoCellAnchor>
  <xdr:twoCellAnchor editAs="oneCell">
    <xdr:from>
      <xdr:col>14</xdr:col>
      <xdr:colOff>123825</xdr:colOff>
      <xdr:row>13</xdr:row>
      <xdr:rowOff>19050</xdr:rowOff>
    </xdr:from>
    <xdr:to>
      <xdr:col>17</xdr:col>
      <xdr:colOff>19050</xdr:colOff>
      <xdr:row>24</xdr:row>
      <xdr:rowOff>161925</xdr:rowOff>
    </xdr:to>
    <xdr:pic>
      <xdr:nvPicPr>
        <xdr:cNvPr id="5" name="Picture 13"/>
        <xdr:cNvPicPr preferRelativeResize="1">
          <a:picLocks noChangeAspect="1"/>
        </xdr:cNvPicPr>
      </xdr:nvPicPr>
      <xdr:blipFill>
        <a:blip r:embed="rId5"/>
        <a:stretch>
          <a:fillRect/>
        </a:stretch>
      </xdr:blipFill>
      <xdr:spPr>
        <a:xfrm>
          <a:off x="4524375" y="1895475"/>
          <a:ext cx="838200"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73"/>
  <sheetViews>
    <sheetView showGridLines="0" tabSelected="1" view="pageBreakPreview" zoomScaleNormal="75" zoomScaleSheetLayoutView="100" workbookViewId="0" topLeftCell="A1">
      <selection activeCell="J21" sqref="J21:K21"/>
    </sheetView>
  </sheetViews>
  <sheetFormatPr defaultColWidth="11.421875" defaultRowHeight="12.75"/>
  <cols>
    <col min="1" max="19" width="4.7109375" style="1" customWidth="1"/>
    <col min="20" max="16384" width="11.57421875" style="1" customWidth="1"/>
  </cols>
  <sheetData>
    <row r="1" spans="1:19" ht="20.25">
      <c r="A1" s="49" t="s">
        <v>0</v>
      </c>
      <c r="B1" s="50"/>
      <c r="C1" s="50"/>
      <c r="D1" s="50"/>
      <c r="E1" s="50"/>
      <c r="F1" s="50"/>
      <c r="G1" s="50"/>
      <c r="H1" s="50"/>
      <c r="I1" s="50"/>
      <c r="J1" s="50"/>
      <c r="K1" s="50"/>
      <c r="L1" s="50"/>
      <c r="M1" s="50"/>
      <c r="N1" s="50"/>
      <c r="O1" s="50"/>
      <c r="P1" s="50"/>
      <c r="Q1" s="50"/>
      <c r="R1" s="44"/>
      <c r="S1" s="44"/>
    </row>
    <row r="2" spans="1:14" ht="4.5" customHeight="1">
      <c r="A2" s="2"/>
      <c r="B2" s="2"/>
      <c r="C2" s="2"/>
      <c r="D2" s="2"/>
      <c r="E2" s="2"/>
      <c r="F2" s="2"/>
      <c r="G2" s="2"/>
      <c r="H2" s="2"/>
      <c r="I2" s="2"/>
      <c r="J2" s="2"/>
      <c r="K2" s="2"/>
      <c r="L2" s="2"/>
      <c r="M2" s="2"/>
      <c r="N2" s="2"/>
    </row>
    <row r="3" spans="1:14" ht="15" customHeight="1">
      <c r="A3" s="8" t="s">
        <v>9</v>
      </c>
      <c r="B3" s="2"/>
      <c r="C3" s="2"/>
      <c r="D3" s="2"/>
      <c r="E3" s="2"/>
      <c r="F3" s="2"/>
      <c r="G3" s="2"/>
      <c r="H3" s="2"/>
      <c r="I3" s="2"/>
      <c r="J3" s="2"/>
      <c r="K3" s="2"/>
      <c r="L3" s="2"/>
      <c r="M3" s="2"/>
      <c r="N3" s="2"/>
    </row>
    <row r="4" spans="1:14" ht="4.5" customHeight="1">
      <c r="A4" s="2"/>
      <c r="B4" s="2"/>
      <c r="C4" s="2"/>
      <c r="D4" s="2"/>
      <c r="E4" s="2"/>
      <c r="F4" s="2"/>
      <c r="G4" s="2"/>
      <c r="H4" s="2"/>
      <c r="I4" s="2"/>
      <c r="J4" s="2"/>
      <c r="K4" s="2"/>
      <c r="L4" s="2"/>
      <c r="M4" s="2"/>
      <c r="N4" s="2"/>
    </row>
    <row r="5" spans="1:14" ht="15" customHeight="1">
      <c r="A5" s="67" t="s">
        <v>1</v>
      </c>
      <c r="B5" s="68"/>
      <c r="C5" s="68"/>
      <c r="D5" s="68"/>
      <c r="E5" s="68"/>
      <c r="F5" s="68"/>
      <c r="G5" s="68"/>
      <c r="H5" s="69"/>
      <c r="I5" s="39"/>
      <c r="J5" s="70">
        <v>1983</v>
      </c>
      <c r="K5" s="85"/>
      <c r="L5" s="54" t="s">
        <v>3</v>
      </c>
      <c r="M5" s="55"/>
      <c r="N5" s="55"/>
    </row>
    <row r="6" spans="1:14" ht="4.5" customHeight="1">
      <c r="A6" s="2"/>
      <c r="B6" s="2"/>
      <c r="C6" s="2"/>
      <c r="D6" s="2"/>
      <c r="E6" s="2"/>
      <c r="F6" s="2"/>
      <c r="G6" s="2"/>
      <c r="H6" s="2"/>
      <c r="I6" s="18"/>
      <c r="J6" s="32"/>
      <c r="K6" s="44"/>
      <c r="L6" s="8"/>
      <c r="M6" s="17"/>
      <c r="N6" s="17"/>
    </row>
    <row r="7" spans="1:14" ht="15" customHeight="1">
      <c r="A7" s="67" t="s">
        <v>2</v>
      </c>
      <c r="B7" s="68"/>
      <c r="C7" s="68"/>
      <c r="D7" s="68"/>
      <c r="E7" s="68"/>
      <c r="F7" s="68"/>
      <c r="G7" s="68"/>
      <c r="H7" s="69"/>
      <c r="I7" s="39"/>
      <c r="J7" s="70">
        <v>30</v>
      </c>
      <c r="K7" s="85"/>
      <c r="L7" s="54" t="s">
        <v>4</v>
      </c>
      <c r="M7" s="55"/>
      <c r="N7" s="55"/>
    </row>
    <row r="8" spans="1:14" ht="4.5" customHeight="1">
      <c r="A8" s="2"/>
      <c r="B8" s="2"/>
      <c r="C8" s="2"/>
      <c r="D8" s="2"/>
      <c r="E8" s="2"/>
      <c r="F8" s="2"/>
      <c r="G8" s="2"/>
      <c r="H8" s="2"/>
      <c r="I8" s="18"/>
      <c r="J8" s="32"/>
      <c r="K8" s="44"/>
      <c r="L8" s="8"/>
      <c r="M8" s="17"/>
      <c r="N8" s="17"/>
    </row>
    <row r="9" spans="1:14" ht="15" customHeight="1">
      <c r="A9" s="67" t="s">
        <v>34</v>
      </c>
      <c r="B9" s="68"/>
      <c r="C9" s="68"/>
      <c r="D9" s="68"/>
      <c r="E9" s="68"/>
      <c r="F9" s="68"/>
      <c r="G9" s="68"/>
      <c r="H9" s="69"/>
      <c r="I9" s="39"/>
      <c r="J9" s="72">
        <f>IF(J5&lt;=1976,5.2,IF(J5&lt;=1983,3.5,IF(J5&lt;=1994,3.1,IF(J5&lt;=2001,1.8,IF(J5&lt;=2008,1.7,IF(J5&lt;=2012,1.3,1.1))))))</f>
        <v>3.5</v>
      </c>
      <c r="K9" s="35"/>
      <c r="L9" s="54" t="s">
        <v>5</v>
      </c>
      <c r="M9" s="55"/>
      <c r="N9" s="55"/>
    </row>
    <row r="10" spans="1:14" ht="4.5" customHeight="1">
      <c r="A10" s="2"/>
      <c r="B10" s="2"/>
      <c r="C10" s="2"/>
      <c r="D10" s="2"/>
      <c r="E10" s="2"/>
      <c r="F10" s="2"/>
      <c r="G10" s="2"/>
      <c r="H10" s="2"/>
      <c r="I10" s="18"/>
      <c r="J10" s="32"/>
      <c r="K10" s="44"/>
      <c r="L10" s="8"/>
      <c r="M10" s="17"/>
      <c r="N10" s="17"/>
    </row>
    <row r="11" spans="1:14" ht="15" customHeight="1">
      <c r="A11" s="67" t="s">
        <v>33</v>
      </c>
      <c r="B11" s="68"/>
      <c r="C11" s="68"/>
      <c r="D11" s="68"/>
      <c r="E11" s="68"/>
      <c r="F11" s="68"/>
      <c r="G11" s="68"/>
      <c r="H11" s="69"/>
      <c r="I11" s="39"/>
      <c r="J11" s="70">
        <v>1.1</v>
      </c>
      <c r="K11" s="86"/>
      <c r="L11" s="54" t="s">
        <v>5</v>
      </c>
      <c r="M11" s="55"/>
      <c r="N11" s="55"/>
    </row>
    <row r="12" spans="1:14" ht="15" customHeight="1">
      <c r="A12" s="2"/>
      <c r="B12" s="2"/>
      <c r="C12" s="2"/>
      <c r="D12" s="2"/>
      <c r="E12" s="2"/>
      <c r="F12" s="2"/>
      <c r="G12" s="2"/>
      <c r="H12" s="2"/>
      <c r="I12" s="18"/>
      <c r="J12" s="17"/>
      <c r="L12" s="9"/>
      <c r="M12" s="2"/>
      <c r="N12" s="2"/>
    </row>
    <row r="13" spans="1:14" ht="15" customHeight="1">
      <c r="A13" s="54" t="s">
        <v>12</v>
      </c>
      <c r="B13" s="54"/>
      <c r="C13" s="54"/>
      <c r="D13" s="54"/>
      <c r="E13" s="54"/>
      <c r="F13" s="54"/>
      <c r="G13" s="54"/>
      <c r="H13" s="54"/>
      <c r="I13" s="39"/>
      <c r="J13" s="17"/>
      <c r="L13" s="9"/>
      <c r="M13" s="2"/>
      <c r="N13" s="2"/>
    </row>
    <row r="14" spans="1:14" ht="4.5" customHeight="1">
      <c r="A14" s="2"/>
      <c r="B14" s="2"/>
      <c r="C14" s="2"/>
      <c r="D14" s="2"/>
      <c r="E14" s="2"/>
      <c r="F14" s="2"/>
      <c r="G14" s="2"/>
      <c r="H14" s="2"/>
      <c r="I14" s="18"/>
      <c r="J14" s="17"/>
      <c r="L14" s="9"/>
      <c r="M14" s="2"/>
      <c r="N14" s="2"/>
    </row>
    <row r="15" spans="1:14" ht="15" customHeight="1">
      <c r="A15" s="67" t="s">
        <v>6</v>
      </c>
      <c r="B15" s="68"/>
      <c r="C15" s="68"/>
      <c r="D15" s="68"/>
      <c r="E15" s="68"/>
      <c r="F15" s="68"/>
      <c r="G15" s="68"/>
      <c r="H15" s="69"/>
      <c r="I15" s="39"/>
      <c r="J15" s="74">
        <f>((J9-J11)*7.324)</f>
        <v>17.5776</v>
      </c>
      <c r="K15" s="75"/>
      <c r="L15" s="54" t="s">
        <v>8</v>
      </c>
      <c r="M15" s="55"/>
      <c r="N15" s="55"/>
    </row>
    <row r="16" spans="1:14" ht="4.5" customHeight="1">
      <c r="A16" s="9"/>
      <c r="B16" s="2"/>
      <c r="C16" s="2"/>
      <c r="D16" s="2"/>
      <c r="E16" s="2"/>
      <c r="F16" s="2"/>
      <c r="G16" s="2"/>
      <c r="H16" s="2"/>
      <c r="I16" s="18"/>
      <c r="J16" s="71"/>
      <c r="K16" s="44"/>
      <c r="L16" s="8"/>
      <c r="M16" s="17"/>
      <c r="N16" s="17"/>
    </row>
    <row r="17" spans="1:14" ht="15" customHeight="1">
      <c r="A17" s="67" t="s">
        <v>7</v>
      </c>
      <c r="B17" s="68"/>
      <c r="C17" s="68"/>
      <c r="D17" s="68"/>
      <c r="E17" s="68"/>
      <c r="F17" s="68"/>
      <c r="G17" s="68"/>
      <c r="H17" s="69"/>
      <c r="I17" s="39"/>
      <c r="J17" s="76">
        <f>J15*J7</f>
        <v>527.328</v>
      </c>
      <c r="K17" s="77"/>
      <c r="L17" s="54" t="s">
        <v>8</v>
      </c>
      <c r="M17" s="55"/>
      <c r="N17" s="55"/>
    </row>
    <row r="18" spans="1:14" ht="4.5" customHeight="1">
      <c r="A18" s="9"/>
      <c r="B18" s="10"/>
      <c r="C18" s="10"/>
      <c r="D18" s="10"/>
      <c r="E18" s="10"/>
      <c r="F18" s="10"/>
      <c r="G18" s="10"/>
      <c r="H18" s="11"/>
      <c r="I18" s="18"/>
      <c r="J18" s="63">
        <v>0.26</v>
      </c>
      <c r="K18" s="64"/>
      <c r="L18" s="16"/>
      <c r="M18" s="17"/>
      <c r="N18" s="17"/>
    </row>
    <row r="19" spans="1:14" ht="15" customHeight="1">
      <c r="A19" s="67" t="s">
        <v>15</v>
      </c>
      <c r="B19" s="68"/>
      <c r="C19" s="68"/>
      <c r="D19" s="68"/>
      <c r="E19" s="68"/>
      <c r="F19" s="68"/>
      <c r="G19" s="68"/>
      <c r="H19" s="69"/>
      <c r="I19" s="39"/>
      <c r="J19" s="79">
        <f>J20</f>
        <v>1640.60178048</v>
      </c>
      <c r="K19" s="80"/>
      <c r="L19" s="62" t="s">
        <v>14</v>
      </c>
      <c r="M19" s="55"/>
      <c r="N19" s="55"/>
    </row>
    <row r="20" spans="1:14" ht="4.5" customHeight="1">
      <c r="A20" s="9"/>
      <c r="B20" s="2"/>
      <c r="C20" s="2"/>
      <c r="D20" s="2"/>
      <c r="E20" s="2"/>
      <c r="F20" s="2"/>
      <c r="G20" s="2"/>
      <c r="H20" s="2"/>
      <c r="I20" s="18"/>
      <c r="J20" s="65">
        <f>J17*11.966*J18</f>
        <v>1640.60178048</v>
      </c>
      <c r="K20" s="64"/>
      <c r="L20" s="16"/>
      <c r="M20" s="40"/>
      <c r="N20" s="17"/>
    </row>
    <row r="21" spans="1:14" ht="15" customHeight="1">
      <c r="A21" s="67" t="s">
        <v>16</v>
      </c>
      <c r="B21" s="68"/>
      <c r="C21" s="68"/>
      <c r="D21" s="68"/>
      <c r="E21" s="68"/>
      <c r="F21" s="68"/>
      <c r="G21" s="68"/>
      <c r="H21" s="69"/>
      <c r="I21" s="39"/>
      <c r="J21" s="81">
        <v>0.89</v>
      </c>
      <c r="K21" s="86"/>
      <c r="L21" s="54" t="s">
        <v>11</v>
      </c>
      <c r="M21" s="55"/>
      <c r="N21" s="55"/>
    </row>
    <row r="22" spans="1:14" ht="4.5" customHeight="1">
      <c r="A22" s="9"/>
      <c r="B22" s="2"/>
      <c r="C22" s="2"/>
      <c r="D22" s="2"/>
      <c r="E22" s="2"/>
      <c r="F22" s="2"/>
      <c r="G22" s="2"/>
      <c r="H22" s="2"/>
      <c r="I22" s="18"/>
      <c r="J22" s="66"/>
      <c r="K22" s="44"/>
      <c r="L22" s="8"/>
      <c r="M22" s="17"/>
      <c r="N22" s="17"/>
    </row>
    <row r="23" spans="1:14" ht="15" customHeight="1">
      <c r="A23" s="67" t="s">
        <v>6</v>
      </c>
      <c r="B23" s="68"/>
      <c r="C23" s="68"/>
      <c r="D23" s="68"/>
      <c r="E23" s="68"/>
      <c r="F23" s="68"/>
      <c r="G23" s="68"/>
      <c r="H23" s="69"/>
      <c r="I23" s="39"/>
      <c r="J23" s="82">
        <f>J15*J21</f>
        <v>15.644064</v>
      </c>
      <c r="K23" s="83"/>
      <c r="L23" s="56" t="s">
        <v>10</v>
      </c>
      <c r="M23" s="57"/>
      <c r="N23" s="57"/>
    </row>
    <row r="24" spans="1:14" ht="4.5" customHeight="1">
      <c r="A24" s="73"/>
      <c r="B24" s="73"/>
      <c r="C24" s="73"/>
      <c r="D24" s="73"/>
      <c r="E24" s="73"/>
      <c r="F24" s="73"/>
      <c r="G24" s="73"/>
      <c r="H24" s="73"/>
      <c r="I24" s="18"/>
      <c r="J24" s="32"/>
      <c r="K24" s="44"/>
      <c r="L24" s="8"/>
      <c r="M24" s="17"/>
      <c r="N24" s="17"/>
    </row>
    <row r="25" spans="1:14" ht="15" customHeight="1">
      <c r="A25" s="67" t="s">
        <v>7</v>
      </c>
      <c r="B25" s="68"/>
      <c r="C25" s="68"/>
      <c r="D25" s="68"/>
      <c r="E25" s="68"/>
      <c r="F25" s="68"/>
      <c r="G25" s="68"/>
      <c r="H25" s="69"/>
      <c r="I25" s="39"/>
      <c r="J25" s="84">
        <f>J23*J7</f>
        <v>469.32192</v>
      </c>
      <c r="K25" s="83"/>
      <c r="L25" s="54" t="s">
        <v>10</v>
      </c>
      <c r="M25" s="55"/>
      <c r="N25" s="55"/>
    </row>
    <row r="26" spans="1:14" ht="4.5" customHeight="1">
      <c r="A26" s="2"/>
      <c r="B26" s="2"/>
      <c r="C26" s="2"/>
      <c r="D26" s="2"/>
      <c r="E26" s="2"/>
      <c r="F26" s="2"/>
      <c r="G26" s="2"/>
      <c r="H26" s="2"/>
      <c r="I26" s="14"/>
      <c r="J26" s="2"/>
      <c r="K26" s="2"/>
      <c r="L26" s="2"/>
      <c r="M26" s="2"/>
      <c r="N26" s="2"/>
    </row>
    <row r="27" spans="1:14" ht="15" customHeight="1">
      <c r="A27" s="2"/>
      <c r="B27" s="2"/>
      <c r="C27" s="2"/>
      <c r="D27" s="2"/>
      <c r="E27" s="2"/>
      <c r="F27" s="2"/>
      <c r="G27" s="2"/>
      <c r="H27" s="2"/>
      <c r="I27" s="14"/>
      <c r="J27" s="2"/>
      <c r="K27" s="2"/>
      <c r="L27" s="2"/>
      <c r="M27" s="2"/>
      <c r="N27" s="2"/>
    </row>
    <row r="28" spans="1:19" ht="15" customHeight="1">
      <c r="A28" s="43" t="s">
        <v>37</v>
      </c>
      <c r="B28" s="44"/>
      <c r="C28" s="44"/>
      <c r="D28" s="44"/>
      <c r="E28" s="44"/>
      <c r="F28" s="44"/>
      <c r="G28" s="44"/>
      <c r="H28" s="44"/>
      <c r="I28" s="44"/>
      <c r="J28" s="44"/>
      <c r="K28" s="44"/>
      <c r="L28" s="44"/>
      <c r="M28" s="44"/>
      <c r="N28" s="44"/>
      <c r="O28" s="44"/>
      <c r="P28" s="44"/>
      <c r="Q28" s="44"/>
      <c r="R28" s="44"/>
      <c r="S28" s="44"/>
    </row>
    <row r="29" spans="1:19" ht="15" customHeight="1">
      <c r="A29" s="43" t="s">
        <v>39</v>
      </c>
      <c r="B29" s="44"/>
      <c r="C29" s="44"/>
      <c r="D29" s="44"/>
      <c r="E29" s="44"/>
      <c r="F29" s="44"/>
      <c r="G29" s="44"/>
      <c r="H29" s="44"/>
      <c r="I29" s="44"/>
      <c r="J29" s="44"/>
      <c r="K29" s="44"/>
      <c r="L29" s="44"/>
      <c r="M29" s="44"/>
      <c r="N29" s="44"/>
      <c r="O29" s="44"/>
      <c r="P29" s="44"/>
      <c r="Q29" s="44"/>
      <c r="R29" s="44"/>
      <c r="S29" s="44"/>
    </row>
    <row r="30" spans="1:19" ht="15" customHeight="1">
      <c r="A30" s="51" t="s">
        <v>38</v>
      </c>
      <c r="B30" s="52"/>
      <c r="C30" s="52"/>
      <c r="D30" s="52"/>
      <c r="E30" s="52"/>
      <c r="F30" s="52"/>
      <c r="G30" s="52"/>
      <c r="H30" s="52"/>
      <c r="I30" s="52"/>
      <c r="J30" s="52"/>
      <c r="K30" s="52"/>
      <c r="L30" s="52"/>
      <c r="M30" s="52"/>
      <c r="N30" s="52"/>
      <c r="O30" s="52"/>
      <c r="P30" s="52"/>
      <c r="Q30" s="52"/>
      <c r="R30" s="52"/>
      <c r="S30" s="52"/>
    </row>
    <row r="31" spans="1:19" ht="15" customHeight="1">
      <c r="A31" s="53" t="s">
        <v>17</v>
      </c>
      <c r="B31" s="50"/>
      <c r="C31" s="50"/>
      <c r="D31" s="50"/>
      <c r="E31" s="50"/>
      <c r="F31" s="50"/>
      <c r="G31" s="50"/>
      <c r="H31" s="50"/>
      <c r="I31" s="50"/>
      <c r="J31" s="50"/>
      <c r="K31" s="50"/>
      <c r="L31" s="50"/>
      <c r="M31" s="50"/>
      <c r="N31" s="44"/>
      <c r="O31" s="44"/>
      <c r="P31" s="44"/>
      <c r="Q31" s="44"/>
      <c r="R31" s="44"/>
      <c r="S31" s="44"/>
    </row>
    <row r="32" spans="1:14" ht="4.5" customHeight="1">
      <c r="A32" s="14"/>
      <c r="N32" s="2"/>
    </row>
    <row r="33" spans="1:14" ht="15">
      <c r="A33" s="38" t="s">
        <v>18</v>
      </c>
      <c r="B33" s="39"/>
      <c r="C33" s="39"/>
      <c r="D33" s="39"/>
      <c r="E33" s="39"/>
      <c r="F33" s="31"/>
      <c r="G33" s="61">
        <f>SUM(G34)</f>
        <v>469.32192</v>
      </c>
      <c r="H33" s="33"/>
      <c r="I33" s="28"/>
      <c r="J33" s="61">
        <f>SUM(J34)</f>
        <v>469.32192</v>
      </c>
      <c r="K33" s="33"/>
      <c r="L33" s="16"/>
      <c r="M33" s="61">
        <f>SUM(M34)</f>
        <v>469.32192</v>
      </c>
      <c r="N33" s="33"/>
    </row>
    <row r="34" spans="1:14" s="21" customFormat="1" ht="4.5" customHeight="1">
      <c r="A34" s="20"/>
      <c r="G34" s="36">
        <f>J25</f>
        <v>469.32192</v>
      </c>
      <c r="H34" s="37"/>
      <c r="I34" s="23"/>
      <c r="J34" s="36">
        <f>J25</f>
        <v>469.32192</v>
      </c>
      <c r="K34" s="37"/>
      <c r="L34" s="22"/>
      <c r="M34" s="36">
        <f>J25</f>
        <v>469.32192</v>
      </c>
      <c r="N34" s="37"/>
    </row>
    <row r="35" spans="1:14" ht="12.75">
      <c r="A35" s="38" t="s">
        <v>35</v>
      </c>
      <c r="B35" s="38"/>
      <c r="C35" s="38"/>
      <c r="D35" s="38"/>
      <c r="E35" s="38"/>
      <c r="F35" s="78"/>
      <c r="G35" s="34">
        <v>0.05</v>
      </c>
      <c r="H35" s="35"/>
      <c r="J35" s="34">
        <v>0.075</v>
      </c>
      <c r="K35" s="35"/>
      <c r="L35" s="19"/>
      <c r="M35" s="34">
        <v>0.1</v>
      </c>
      <c r="N35" s="35"/>
    </row>
    <row r="36" spans="1:20" s="21" customFormat="1" ht="4.5" customHeight="1">
      <c r="A36" s="24"/>
      <c r="B36" s="25"/>
      <c r="C36" s="25"/>
      <c r="D36" s="25"/>
      <c r="E36" s="25"/>
      <c r="F36" s="26"/>
      <c r="G36" s="59">
        <f>G34*G35+G34</f>
        <v>492.78801599999997</v>
      </c>
      <c r="H36" s="60"/>
      <c r="I36" s="29"/>
      <c r="J36" s="59">
        <f>J34*J35+J34</f>
        <v>504.52106399999997</v>
      </c>
      <c r="K36" s="60"/>
      <c r="L36" s="30"/>
      <c r="M36" s="59">
        <f>M34*M35+M34</f>
        <v>516.254112</v>
      </c>
      <c r="N36" s="60"/>
      <c r="T36" s="27"/>
    </row>
    <row r="37" spans="1:20" ht="15">
      <c r="A37" s="38" t="s">
        <v>19</v>
      </c>
      <c r="B37" s="39"/>
      <c r="C37" s="39"/>
      <c r="D37" s="39"/>
      <c r="E37" s="39"/>
      <c r="F37" s="31"/>
      <c r="G37" s="47">
        <f>SUM(G36+G33)</f>
        <v>962.109936</v>
      </c>
      <c r="H37" s="48"/>
      <c r="I37" s="28"/>
      <c r="J37" s="47">
        <f>SUM(J36+J33)</f>
        <v>973.8429839999999</v>
      </c>
      <c r="K37" s="48"/>
      <c r="L37" s="16"/>
      <c r="M37" s="47">
        <f>SUM(M36+M33)</f>
        <v>985.5760319999999</v>
      </c>
      <c r="N37" s="48"/>
      <c r="T37" s="18"/>
    </row>
    <row r="38" spans="1:20" s="21" customFormat="1" ht="4.5" customHeight="1">
      <c r="A38" s="24"/>
      <c r="B38" s="25"/>
      <c r="C38" s="25"/>
      <c r="D38" s="25"/>
      <c r="E38" s="25"/>
      <c r="F38" s="26"/>
      <c r="G38" s="59">
        <f>G36*G35+G36</f>
        <v>517.4274168</v>
      </c>
      <c r="H38" s="60"/>
      <c r="I38" s="29"/>
      <c r="J38" s="59">
        <f>J36*J35+J36</f>
        <v>542.3601438</v>
      </c>
      <c r="K38" s="60"/>
      <c r="L38" s="30"/>
      <c r="M38" s="59">
        <f>M36*M35+M36</f>
        <v>567.8795232</v>
      </c>
      <c r="N38" s="60"/>
      <c r="T38" s="27"/>
    </row>
    <row r="39" spans="1:20" ht="15">
      <c r="A39" s="38" t="s">
        <v>20</v>
      </c>
      <c r="B39" s="39"/>
      <c r="C39" s="39"/>
      <c r="D39" s="39"/>
      <c r="E39" s="39"/>
      <c r="F39" s="31"/>
      <c r="G39" s="47">
        <f>SUM(G38+G37)</f>
        <v>1479.5373528</v>
      </c>
      <c r="H39" s="48"/>
      <c r="I39" s="28"/>
      <c r="J39" s="47">
        <f>SUM(J38+J37)</f>
        <v>1516.2031278</v>
      </c>
      <c r="K39" s="48"/>
      <c r="L39" s="16"/>
      <c r="M39" s="47">
        <f>SUM(M38+M37)</f>
        <v>1553.4555552</v>
      </c>
      <c r="N39" s="48"/>
      <c r="T39" s="18"/>
    </row>
    <row r="40" spans="1:20" s="21" customFormat="1" ht="4.5" customHeight="1">
      <c r="A40" s="24"/>
      <c r="B40" s="25"/>
      <c r="C40" s="25"/>
      <c r="D40" s="25"/>
      <c r="E40" s="25"/>
      <c r="F40" s="26"/>
      <c r="G40" s="59">
        <f>G38*G35+G38</f>
        <v>543.29878764</v>
      </c>
      <c r="H40" s="60"/>
      <c r="I40" s="29"/>
      <c r="J40" s="59">
        <f>J38*J35+J38</f>
        <v>583.0371545849999</v>
      </c>
      <c r="K40" s="60"/>
      <c r="L40" s="30"/>
      <c r="M40" s="59">
        <f>M38*M35+M38</f>
        <v>624.66747552</v>
      </c>
      <c r="N40" s="60"/>
      <c r="T40" s="27"/>
    </row>
    <row r="41" spans="1:20" ht="15">
      <c r="A41" s="38" t="s">
        <v>21</v>
      </c>
      <c r="B41" s="39"/>
      <c r="C41" s="39"/>
      <c r="D41" s="39"/>
      <c r="E41" s="39"/>
      <c r="F41" s="31"/>
      <c r="G41" s="47">
        <f>SUM(G40+G39)</f>
        <v>2022.83614044</v>
      </c>
      <c r="H41" s="48"/>
      <c r="I41" s="28"/>
      <c r="J41" s="47">
        <f>SUM(J40+J39)</f>
        <v>2099.240282385</v>
      </c>
      <c r="K41" s="48"/>
      <c r="L41" s="16"/>
      <c r="M41" s="47">
        <f>SUM(M40+M39)</f>
        <v>2178.12303072</v>
      </c>
      <c r="N41" s="48"/>
      <c r="T41" s="18"/>
    </row>
    <row r="42" spans="1:20" s="21" customFormat="1" ht="4.5" customHeight="1">
      <c r="A42" s="24"/>
      <c r="B42" s="25"/>
      <c r="C42" s="25"/>
      <c r="D42" s="25"/>
      <c r="E42" s="25"/>
      <c r="F42" s="26"/>
      <c r="G42" s="59">
        <f>G40*G35+G40</f>
        <v>570.4637270220001</v>
      </c>
      <c r="H42" s="60"/>
      <c r="I42" s="29"/>
      <c r="J42" s="59">
        <f>J40*J35+J40</f>
        <v>626.7649411788749</v>
      </c>
      <c r="K42" s="60"/>
      <c r="L42" s="30"/>
      <c r="M42" s="59">
        <f>M40*M35+M40</f>
        <v>687.134223072</v>
      </c>
      <c r="N42" s="60"/>
      <c r="T42" s="27"/>
    </row>
    <row r="43" spans="1:20" ht="15">
      <c r="A43" s="38" t="s">
        <v>22</v>
      </c>
      <c r="B43" s="39"/>
      <c r="C43" s="39"/>
      <c r="D43" s="39"/>
      <c r="E43" s="39"/>
      <c r="F43" s="31"/>
      <c r="G43" s="47">
        <f>SUM(G42+G41)</f>
        <v>2593.2998674620003</v>
      </c>
      <c r="H43" s="48"/>
      <c r="I43" s="28"/>
      <c r="J43" s="47">
        <f>SUM(J42+J41)</f>
        <v>2726.0052235638746</v>
      </c>
      <c r="K43" s="48"/>
      <c r="L43" s="16"/>
      <c r="M43" s="47">
        <f>SUM(M42+M41)</f>
        <v>2865.257253792</v>
      </c>
      <c r="N43" s="48"/>
      <c r="T43" s="18"/>
    </row>
    <row r="44" spans="1:20" s="21" customFormat="1" ht="4.5" customHeight="1">
      <c r="A44" s="24"/>
      <c r="B44" s="25"/>
      <c r="C44" s="25"/>
      <c r="D44" s="25"/>
      <c r="E44" s="25"/>
      <c r="F44" s="26"/>
      <c r="G44" s="59">
        <f>G42*G35+G42</f>
        <v>598.9869133731</v>
      </c>
      <c r="H44" s="60"/>
      <c r="I44" s="29"/>
      <c r="J44" s="59">
        <f>J42*J35+J42</f>
        <v>673.7723117672905</v>
      </c>
      <c r="K44" s="60"/>
      <c r="L44" s="30"/>
      <c r="M44" s="59">
        <f>M42*M35+M42</f>
        <v>755.8476453792</v>
      </c>
      <c r="N44" s="60"/>
      <c r="T44" s="27"/>
    </row>
    <row r="45" spans="1:20" ht="15">
      <c r="A45" s="38" t="s">
        <v>23</v>
      </c>
      <c r="B45" s="39"/>
      <c r="C45" s="39"/>
      <c r="D45" s="39"/>
      <c r="E45" s="39"/>
      <c r="F45" s="31"/>
      <c r="G45" s="47">
        <f>SUM(G44+G43)</f>
        <v>3192.2867808351</v>
      </c>
      <c r="H45" s="48"/>
      <c r="I45" s="28"/>
      <c r="J45" s="47">
        <f>SUM(J44+J43)</f>
        <v>3399.777535331165</v>
      </c>
      <c r="K45" s="48"/>
      <c r="L45" s="16"/>
      <c r="M45" s="47">
        <f>SUM(M44+M43)</f>
        <v>3621.1048991712</v>
      </c>
      <c r="N45" s="48"/>
      <c r="T45" s="18"/>
    </row>
    <row r="46" spans="1:20" s="21" customFormat="1" ht="4.5" customHeight="1">
      <c r="A46" s="24"/>
      <c r="B46" s="25"/>
      <c r="C46" s="25"/>
      <c r="D46" s="25"/>
      <c r="E46" s="25"/>
      <c r="F46" s="26"/>
      <c r="G46" s="59">
        <f>G44*G35+G44</f>
        <v>628.9362590417551</v>
      </c>
      <c r="H46" s="60"/>
      <c r="I46" s="29"/>
      <c r="J46" s="59">
        <f>J44*J35+J44</f>
        <v>724.3052351498372</v>
      </c>
      <c r="K46" s="60"/>
      <c r="L46" s="30"/>
      <c r="M46" s="59">
        <f>M44*M35+M44</f>
        <v>831.43240991712</v>
      </c>
      <c r="N46" s="60"/>
      <c r="T46" s="27"/>
    </row>
    <row r="47" spans="1:20" ht="15">
      <c r="A47" s="38" t="s">
        <v>24</v>
      </c>
      <c r="B47" s="39"/>
      <c r="C47" s="39"/>
      <c r="D47" s="39"/>
      <c r="E47" s="39"/>
      <c r="F47" s="31"/>
      <c r="G47" s="47">
        <f>SUM(G46+G45)</f>
        <v>3821.223039876855</v>
      </c>
      <c r="H47" s="48"/>
      <c r="I47" s="28"/>
      <c r="J47" s="47">
        <f>SUM(J46+J45)</f>
        <v>4124.082770481002</v>
      </c>
      <c r="K47" s="48"/>
      <c r="L47" s="16"/>
      <c r="M47" s="47">
        <f>SUM(M46+M45)</f>
        <v>4452.53730908832</v>
      </c>
      <c r="N47" s="48"/>
      <c r="T47" s="18"/>
    </row>
    <row r="48" spans="1:20" s="21" customFormat="1" ht="4.5" customHeight="1">
      <c r="A48" s="24"/>
      <c r="B48" s="25"/>
      <c r="C48" s="25"/>
      <c r="D48" s="25"/>
      <c r="E48" s="25"/>
      <c r="F48" s="26"/>
      <c r="G48" s="59">
        <f>G46*G35+G46</f>
        <v>660.3830719938428</v>
      </c>
      <c r="H48" s="60"/>
      <c r="I48" s="29"/>
      <c r="J48" s="59">
        <f>J46*J35+J46</f>
        <v>778.6281277860751</v>
      </c>
      <c r="K48" s="60"/>
      <c r="L48" s="30"/>
      <c r="M48" s="59">
        <f>M46*M35+M46</f>
        <v>914.575650908832</v>
      </c>
      <c r="N48" s="60"/>
      <c r="T48" s="27"/>
    </row>
    <row r="49" spans="1:20" ht="15">
      <c r="A49" s="38" t="s">
        <v>25</v>
      </c>
      <c r="B49" s="39"/>
      <c r="C49" s="39"/>
      <c r="D49" s="39"/>
      <c r="E49" s="39"/>
      <c r="F49" s="31"/>
      <c r="G49" s="47">
        <f>SUM(G48+G47)</f>
        <v>4481.606111870698</v>
      </c>
      <c r="H49" s="48"/>
      <c r="I49" s="28"/>
      <c r="J49" s="47">
        <f>SUM(J48+J47)</f>
        <v>4902.710898267077</v>
      </c>
      <c r="K49" s="48"/>
      <c r="L49" s="16"/>
      <c r="M49" s="47">
        <f>SUM(M48+M47)</f>
        <v>5367.112959997153</v>
      </c>
      <c r="N49" s="48"/>
      <c r="T49" s="18"/>
    </row>
    <row r="50" spans="1:20" s="21" customFormat="1" ht="4.5" customHeight="1">
      <c r="A50" s="24"/>
      <c r="B50" s="25"/>
      <c r="C50" s="25"/>
      <c r="D50" s="25"/>
      <c r="E50" s="25"/>
      <c r="F50" s="26"/>
      <c r="G50" s="59">
        <f>G48*G35+G48</f>
        <v>693.4022255935349</v>
      </c>
      <c r="H50" s="60"/>
      <c r="I50" s="29"/>
      <c r="J50" s="59">
        <f>J48*J35+J48</f>
        <v>837.0252373700307</v>
      </c>
      <c r="K50" s="60"/>
      <c r="L50" s="30"/>
      <c r="M50" s="59">
        <f>M48*M35+M48</f>
        <v>1006.0332159997153</v>
      </c>
      <c r="N50" s="60"/>
      <c r="T50" s="27"/>
    </row>
    <row r="51" spans="1:20" ht="15">
      <c r="A51" s="38" t="s">
        <v>26</v>
      </c>
      <c r="B51" s="39"/>
      <c r="C51" s="39"/>
      <c r="D51" s="39"/>
      <c r="E51" s="39"/>
      <c r="F51" s="31"/>
      <c r="G51" s="47">
        <f>SUM(G50+G49)</f>
        <v>5175.008337464234</v>
      </c>
      <c r="H51" s="48"/>
      <c r="I51" s="28"/>
      <c r="J51" s="47">
        <f>SUM(J50+J49)</f>
        <v>5739.7361356371075</v>
      </c>
      <c r="K51" s="48"/>
      <c r="L51" s="16"/>
      <c r="M51" s="47">
        <f>SUM(M50+M49)</f>
        <v>6373.146175996868</v>
      </c>
      <c r="N51" s="48"/>
      <c r="T51" s="18"/>
    </row>
    <row r="52" spans="1:20" s="21" customFormat="1" ht="4.5" customHeight="1">
      <c r="A52" s="24"/>
      <c r="B52" s="25"/>
      <c r="C52" s="25"/>
      <c r="D52" s="25"/>
      <c r="E52" s="25"/>
      <c r="F52" s="26"/>
      <c r="G52" s="59">
        <f>G50*G35+G50</f>
        <v>728.0723368732117</v>
      </c>
      <c r="H52" s="60"/>
      <c r="I52" s="29"/>
      <c r="J52" s="59">
        <f>J50*J35+J50</f>
        <v>899.802130172783</v>
      </c>
      <c r="K52" s="60"/>
      <c r="L52" s="30"/>
      <c r="M52" s="59">
        <f>M50*M35+M50</f>
        <v>1106.6365375996868</v>
      </c>
      <c r="N52" s="60"/>
      <c r="T52" s="27"/>
    </row>
    <row r="53" spans="1:20" ht="15">
      <c r="A53" s="38" t="s">
        <v>27</v>
      </c>
      <c r="B53" s="39"/>
      <c r="C53" s="39"/>
      <c r="D53" s="39"/>
      <c r="E53" s="39"/>
      <c r="F53" s="31"/>
      <c r="G53" s="47">
        <f>SUM(G52+G51)</f>
        <v>5903.080674337445</v>
      </c>
      <c r="H53" s="48"/>
      <c r="I53" s="28"/>
      <c r="J53" s="47">
        <f>SUM(J52+J51)</f>
        <v>6639.538265809891</v>
      </c>
      <c r="K53" s="48"/>
      <c r="L53" s="16"/>
      <c r="M53" s="47">
        <f>SUM(M52+M51)</f>
        <v>7479.7827135965545</v>
      </c>
      <c r="N53" s="48"/>
      <c r="T53" s="18"/>
    </row>
    <row r="54" spans="1:20" s="21" customFormat="1" ht="4.5" customHeight="1">
      <c r="A54" s="24"/>
      <c r="B54" s="25"/>
      <c r="C54" s="25"/>
      <c r="D54" s="25"/>
      <c r="E54" s="25"/>
      <c r="F54" s="26"/>
      <c r="G54" s="59">
        <f>G52*G35+G52</f>
        <v>764.4759537168723</v>
      </c>
      <c r="H54" s="60"/>
      <c r="I54" s="29"/>
      <c r="J54" s="59">
        <f>J52*J35+J52</f>
        <v>967.2872899357417</v>
      </c>
      <c r="K54" s="60"/>
      <c r="L54" s="30"/>
      <c r="M54" s="59">
        <f>M52*M35+M52</f>
        <v>1217.3001913596554</v>
      </c>
      <c r="N54" s="60"/>
      <c r="T54" s="27"/>
    </row>
    <row r="55" spans="1:20" ht="15">
      <c r="A55" s="38" t="s">
        <v>31</v>
      </c>
      <c r="B55" s="39"/>
      <c r="C55" s="39"/>
      <c r="D55" s="39"/>
      <c r="E55" s="39"/>
      <c r="F55" s="31"/>
      <c r="G55" s="47">
        <f>SUM(G54+G53)</f>
        <v>6667.556628054317</v>
      </c>
      <c r="H55" s="48"/>
      <c r="I55" s="28"/>
      <c r="J55" s="47">
        <f>SUM(J54+J53)</f>
        <v>7606.825555745632</v>
      </c>
      <c r="K55" s="48"/>
      <c r="L55" s="16"/>
      <c r="M55" s="47">
        <f>SUM(M54+M53)</f>
        <v>8697.082904956209</v>
      </c>
      <c r="N55" s="48"/>
      <c r="T55" s="18"/>
    </row>
    <row r="56" spans="1:20" s="21" customFormat="1" ht="4.5" customHeight="1">
      <c r="A56" s="24"/>
      <c r="B56" s="25"/>
      <c r="C56" s="25"/>
      <c r="D56" s="25"/>
      <c r="E56" s="25"/>
      <c r="F56" s="26"/>
      <c r="G56" s="59">
        <f>G54*G35+G54</f>
        <v>802.6997514027158</v>
      </c>
      <c r="H56" s="60"/>
      <c r="I56" s="29"/>
      <c r="J56" s="59">
        <f>J54*J35+J54</f>
        <v>1039.8338366809223</v>
      </c>
      <c r="K56" s="60"/>
      <c r="L56" s="30"/>
      <c r="M56" s="59">
        <f>M54*M35+M54</f>
        <v>1339.0302104956208</v>
      </c>
      <c r="N56" s="60"/>
      <c r="T56" s="27"/>
    </row>
    <row r="57" spans="1:20" ht="15">
      <c r="A57" s="38" t="s">
        <v>28</v>
      </c>
      <c r="B57" s="39"/>
      <c r="C57" s="39"/>
      <c r="D57" s="39"/>
      <c r="E57" s="39"/>
      <c r="F57" s="31"/>
      <c r="G57" s="47">
        <f>SUM(G56+G55)</f>
        <v>7470.256379457033</v>
      </c>
      <c r="H57" s="48"/>
      <c r="I57" s="28"/>
      <c r="J57" s="47">
        <f>SUM(J56+J55)</f>
        <v>8646.659392426554</v>
      </c>
      <c r="K57" s="48"/>
      <c r="L57" s="16"/>
      <c r="M57" s="47">
        <f>SUM(M56+M55)</f>
        <v>10036.11311545183</v>
      </c>
      <c r="N57" s="48"/>
      <c r="T57" s="18"/>
    </row>
    <row r="58" spans="1:20" s="21" customFormat="1" ht="4.5" customHeight="1">
      <c r="A58" s="24"/>
      <c r="B58" s="25"/>
      <c r="C58" s="25"/>
      <c r="D58" s="25"/>
      <c r="E58" s="25"/>
      <c r="F58" s="26"/>
      <c r="G58" s="59">
        <f>G56*G35+G56</f>
        <v>842.8347389728516</v>
      </c>
      <c r="H58" s="60"/>
      <c r="I58" s="29"/>
      <c r="J58" s="59">
        <f>J56*J35+J56</f>
        <v>1117.8213744319914</v>
      </c>
      <c r="K58" s="60"/>
      <c r="L58" s="30"/>
      <c r="M58" s="59">
        <f>M56*M35+M56</f>
        <v>1472.933231545183</v>
      </c>
      <c r="N58" s="60"/>
      <c r="T58" s="27"/>
    </row>
    <row r="59" spans="1:20" ht="15">
      <c r="A59" s="38" t="s">
        <v>29</v>
      </c>
      <c r="B59" s="39"/>
      <c r="C59" s="39"/>
      <c r="D59" s="39"/>
      <c r="E59" s="39"/>
      <c r="F59" s="31"/>
      <c r="G59" s="47">
        <f>SUM(G58+G57)</f>
        <v>8313.091118429886</v>
      </c>
      <c r="H59" s="48"/>
      <c r="I59" s="28"/>
      <c r="J59" s="47">
        <f>SUM(J58+J57)</f>
        <v>9764.480766858545</v>
      </c>
      <c r="K59" s="48"/>
      <c r="L59" s="16"/>
      <c r="M59" s="47">
        <f>SUM(M58+M57)</f>
        <v>11509.046346997013</v>
      </c>
      <c r="N59" s="48"/>
      <c r="T59" s="18"/>
    </row>
    <row r="60" spans="1:20" s="21" customFormat="1" ht="4.5" customHeight="1">
      <c r="A60" s="24"/>
      <c r="B60" s="25"/>
      <c r="C60" s="25"/>
      <c r="D60" s="25"/>
      <c r="E60" s="25"/>
      <c r="F60" s="26"/>
      <c r="G60" s="59">
        <f>G58*G35+G58</f>
        <v>884.9764759214942</v>
      </c>
      <c r="H60" s="60"/>
      <c r="I60" s="29"/>
      <c r="J60" s="59">
        <f>J58*J35+J58</f>
        <v>1201.6579775143907</v>
      </c>
      <c r="K60" s="60"/>
      <c r="L60" s="30"/>
      <c r="M60" s="59">
        <f>M58*M35+M58</f>
        <v>1620.2265546997012</v>
      </c>
      <c r="N60" s="60"/>
      <c r="T60" s="27"/>
    </row>
    <row r="61" spans="1:20" ht="15">
      <c r="A61" s="38" t="s">
        <v>30</v>
      </c>
      <c r="B61" s="39"/>
      <c r="C61" s="39"/>
      <c r="D61" s="39"/>
      <c r="E61" s="39"/>
      <c r="F61" s="31"/>
      <c r="G61" s="47">
        <f>SUM(G60+G59)</f>
        <v>9198.06759435138</v>
      </c>
      <c r="H61" s="48"/>
      <c r="I61" s="28"/>
      <c r="J61" s="47">
        <f>SUM(J60+J59)</f>
        <v>10966.138744372936</v>
      </c>
      <c r="K61" s="48"/>
      <c r="L61" s="16"/>
      <c r="M61" s="47">
        <f>SUM(M60+M59)</f>
        <v>13129.272901696713</v>
      </c>
      <c r="N61" s="48"/>
      <c r="T61" s="18"/>
    </row>
    <row r="62" spans="1:20" s="21" customFormat="1" ht="4.5" customHeight="1">
      <c r="A62" s="24"/>
      <c r="B62" s="25"/>
      <c r="C62" s="25"/>
      <c r="D62" s="25"/>
      <c r="E62" s="25"/>
      <c r="F62" s="26"/>
      <c r="G62" s="59">
        <f>G60*G35+G60</f>
        <v>929.2252997175689</v>
      </c>
      <c r="H62" s="60"/>
      <c r="I62" s="29"/>
      <c r="J62" s="59">
        <f>J60*J35+J60</f>
        <v>1291.78232582797</v>
      </c>
      <c r="K62" s="60"/>
      <c r="L62" s="30"/>
      <c r="M62" s="59">
        <f>M60*M35+M60</f>
        <v>1782.2492101696712</v>
      </c>
      <c r="N62" s="60"/>
      <c r="T62" s="27"/>
    </row>
    <row r="63" spans="1:20" ht="12.75">
      <c r="A63" s="38" t="s">
        <v>32</v>
      </c>
      <c r="B63" s="39"/>
      <c r="C63" s="39"/>
      <c r="D63" s="39"/>
      <c r="E63" s="39"/>
      <c r="F63" s="31"/>
      <c r="G63" s="58">
        <f>SUM(G62+G61)</f>
        <v>10127.292894068949</v>
      </c>
      <c r="H63" s="48"/>
      <c r="I63" s="28"/>
      <c r="J63" s="58">
        <f>SUM(J62+J61)</f>
        <v>12257.921070200906</v>
      </c>
      <c r="K63" s="48"/>
      <c r="L63" s="16"/>
      <c r="M63" s="58">
        <f>SUM(M62+M61)</f>
        <v>14911.522111866385</v>
      </c>
      <c r="N63" s="48"/>
      <c r="T63" s="18"/>
    </row>
    <row r="64" spans="1:14" ht="12.75">
      <c r="A64" s="9"/>
      <c r="B64" s="9"/>
      <c r="C64" s="9"/>
      <c r="D64" s="9"/>
      <c r="E64" s="9"/>
      <c r="F64" s="9"/>
      <c r="G64" s="9"/>
      <c r="H64" s="9"/>
      <c r="I64" s="12"/>
      <c r="J64" s="2"/>
      <c r="K64" s="2"/>
      <c r="L64" s="2"/>
      <c r="M64" s="2"/>
      <c r="N64" s="2"/>
    </row>
    <row r="65" spans="1:19" s="3" customFormat="1" ht="15" customHeight="1">
      <c r="A65" s="41" t="s">
        <v>13</v>
      </c>
      <c r="B65" s="42"/>
      <c r="C65" s="42"/>
      <c r="D65" s="42"/>
      <c r="E65" s="42"/>
      <c r="F65" s="42"/>
      <c r="G65" s="42"/>
      <c r="H65" s="42"/>
      <c r="I65" s="42"/>
      <c r="J65" s="42"/>
      <c r="K65" s="42"/>
      <c r="L65" s="42"/>
      <c r="M65" s="42"/>
      <c r="N65" s="42"/>
      <c r="O65" s="42"/>
      <c r="P65" s="42"/>
      <c r="Q65" s="42"/>
      <c r="R65" s="42"/>
      <c r="S65" s="42"/>
    </row>
    <row r="66" spans="1:19" s="5" customFormat="1" ht="51.75" customHeight="1">
      <c r="A66" s="45" t="s">
        <v>36</v>
      </c>
      <c r="B66" s="45"/>
      <c r="C66" s="45"/>
      <c r="D66" s="45"/>
      <c r="E66" s="45"/>
      <c r="F66" s="45"/>
      <c r="G66" s="45"/>
      <c r="H66" s="45"/>
      <c r="I66" s="45"/>
      <c r="J66" s="45"/>
      <c r="K66" s="45"/>
      <c r="L66" s="45"/>
      <c r="M66" s="45"/>
      <c r="N66" s="46"/>
      <c r="O66" s="46"/>
      <c r="P66" s="46"/>
      <c r="Q66" s="46"/>
      <c r="R66" s="46"/>
      <c r="S66" s="46"/>
    </row>
    <row r="67" spans="1:14" s="5" customFormat="1" ht="12.75">
      <c r="A67" s="15"/>
      <c r="B67" s="15"/>
      <c r="C67" s="15"/>
      <c r="D67" s="15"/>
      <c r="E67" s="15"/>
      <c r="F67" s="15"/>
      <c r="G67" s="15"/>
      <c r="H67" s="15"/>
      <c r="I67" s="15"/>
      <c r="J67" s="15"/>
      <c r="K67" s="15"/>
      <c r="L67" s="15"/>
      <c r="M67" s="15"/>
      <c r="N67" s="6"/>
    </row>
    <row r="68" spans="1:14" s="5" customFormat="1" ht="12.75">
      <c r="A68" s="15"/>
      <c r="B68" s="15"/>
      <c r="C68" s="15"/>
      <c r="D68" s="15"/>
      <c r="E68" s="15"/>
      <c r="F68" s="15"/>
      <c r="G68" s="15"/>
      <c r="H68" s="15"/>
      <c r="I68" s="15"/>
      <c r="J68" s="15"/>
      <c r="K68" s="15"/>
      <c r="L68" s="15"/>
      <c r="M68" s="15"/>
      <c r="N68" s="6"/>
    </row>
    <row r="69" spans="1:14" s="5" customFormat="1" ht="12.75">
      <c r="A69" s="13"/>
      <c r="B69" s="13"/>
      <c r="C69" s="13"/>
      <c r="D69" s="13"/>
      <c r="E69" s="13"/>
      <c r="F69" s="13"/>
      <c r="G69" s="13"/>
      <c r="H69" s="13"/>
      <c r="I69" s="13"/>
      <c r="J69" s="13"/>
      <c r="K69" s="13"/>
      <c r="L69" s="13"/>
      <c r="M69" s="13"/>
      <c r="N69" s="6"/>
    </row>
    <row r="70" spans="1:14" s="5" customFormat="1" ht="12.75">
      <c r="A70" s="7"/>
      <c r="B70" s="7"/>
      <c r="C70" s="7"/>
      <c r="D70" s="7"/>
      <c r="E70" s="7"/>
      <c r="F70" s="7"/>
      <c r="G70" s="7"/>
      <c r="H70" s="7"/>
      <c r="I70" s="7"/>
      <c r="J70" s="7"/>
      <c r="K70" s="7"/>
      <c r="L70" s="7"/>
      <c r="M70" s="7"/>
      <c r="N70" s="4"/>
    </row>
    <row r="71" spans="1:14" s="5" customFormat="1" ht="12.75">
      <c r="A71" s="7"/>
      <c r="B71" s="7"/>
      <c r="C71" s="7"/>
      <c r="D71" s="7"/>
      <c r="E71" s="7"/>
      <c r="F71" s="7"/>
      <c r="G71" s="7"/>
      <c r="H71" s="7"/>
      <c r="I71" s="7"/>
      <c r="J71" s="7"/>
      <c r="K71" s="7"/>
      <c r="L71" s="7"/>
      <c r="M71" s="7"/>
      <c r="N71" s="4"/>
    </row>
    <row r="72" spans="1:14" s="5" customFormat="1" ht="12.75">
      <c r="A72" s="7"/>
      <c r="B72" s="7"/>
      <c r="C72" s="7"/>
      <c r="D72" s="7"/>
      <c r="E72" s="7"/>
      <c r="F72" s="7"/>
      <c r="G72" s="7"/>
      <c r="H72" s="7"/>
      <c r="I72" s="7"/>
      <c r="J72" s="7"/>
      <c r="K72" s="7"/>
      <c r="L72" s="7"/>
      <c r="M72" s="7"/>
      <c r="N72" s="4"/>
    </row>
    <row r="73" spans="1:14" s="5" customFormat="1" ht="12.75">
      <c r="A73" s="4"/>
      <c r="B73" s="4"/>
      <c r="C73" s="4"/>
      <c r="D73" s="4"/>
      <c r="E73" s="4"/>
      <c r="F73" s="4"/>
      <c r="G73" s="4"/>
      <c r="H73" s="4"/>
      <c r="I73" s="4"/>
      <c r="J73" s="4"/>
      <c r="K73" s="4"/>
      <c r="L73" s="4"/>
      <c r="M73" s="4"/>
      <c r="N73" s="4"/>
    </row>
  </sheetData>
  <sheetProtection sheet="1" objects="1" scenarios="1"/>
  <mergeCells count="156">
    <mergeCell ref="M46:N46"/>
    <mergeCell ref="M48:N48"/>
    <mergeCell ref="A24:H24"/>
    <mergeCell ref="J15:K15"/>
    <mergeCell ref="J17:K17"/>
    <mergeCell ref="A35:F35"/>
    <mergeCell ref="J19:K19"/>
    <mergeCell ref="J21:K21"/>
    <mergeCell ref="J23:K23"/>
    <mergeCell ref="J25:K25"/>
    <mergeCell ref="M38:N38"/>
    <mergeCell ref="M40:N40"/>
    <mergeCell ref="M42:N42"/>
    <mergeCell ref="M44:N44"/>
    <mergeCell ref="J56:K56"/>
    <mergeCell ref="J58:K58"/>
    <mergeCell ref="J60:K60"/>
    <mergeCell ref="J62:K62"/>
    <mergeCell ref="J61:K61"/>
    <mergeCell ref="J50:K50"/>
    <mergeCell ref="G45:H45"/>
    <mergeCell ref="J52:K52"/>
    <mergeCell ref="J54:K54"/>
    <mergeCell ref="G53:H53"/>
    <mergeCell ref="G54:H54"/>
    <mergeCell ref="A41:F41"/>
    <mergeCell ref="A43:F43"/>
    <mergeCell ref="A45:F45"/>
    <mergeCell ref="G52:H52"/>
    <mergeCell ref="G47:H47"/>
    <mergeCell ref="G49:H49"/>
    <mergeCell ref="G51:H51"/>
    <mergeCell ref="A47:F47"/>
    <mergeCell ref="A49:F49"/>
    <mergeCell ref="A51:F51"/>
    <mergeCell ref="A53:F53"/>
    <mergeCell ref="A25:I25"/>
    <mergeCell ref="M35:N35"/>
    <mergeCell ref="M34:N34"/>
    <mergeCell ref="M36:N36"/>
    <mergeCell ref="G35:H35"/>
    <mergeCell ref="A33:F33"/>
    <mergeCell ref="A37:F37"/>
    <mergeCell ref="A39:F39"/>
    <mergeCell ref="M50:N50"/>
    <mergeCell ref="A17:I17"/>
    <mergeCell ref="A19:I19"/>
    <mergeCell ref="A21:I21"/>
    <mergeCell ref="A23:I23"/>
    <mergeCell ref="A5:I5"/>
    <mergeCell ref="A13:I13"/>
    <mergeCell ref="A15:I15"/>
    <mergeCell ref="J16:K16"/>
    <mergeCell ref="J5:K5"/>
    <mergeCell ref="J7:K7"/>
    <mergeCell ref="J9:K9"/>
    <mergeCell ref="J6:K6"/>
    <mergeCell ref="J8:K8"/>
    <mergeCell ref="J10:K10"/>
    <mergeCell ref="L15:N15"/>
    <mergeCell ref="A9:I9"/>
    <mergeCell ref="A11:I11"/>
    <mergeCell ref="A7:I7"/>
    <mergeCell ref="J11:K11"/>
    <mergeCell ref="L21:N21"/>
    <mergeCell ref="L17:N17"/>
    <mergeCell ref="J24:K24"/>
    <mergeCell ref="L19:N19"/>
    <mergeCell ref="J18:K18"/>
    <mergeCell ref="J20:K20"/>
    <mergeCell ref="J22:K22"/>
    <mergeCell ref="A55:F55"/>
    <mergeCell ref="A57:F57"/>
    <mergeCell ref="A59:F59"/>
    <mergeCell ref="A61:F61"/>
    <mergeCell ref="A63:F63"/>
    <mergeCell ref="G34:H34"/>
    <mergeCell ref="G36:H36"/>
    <mergeCell ref="G38:H38"/>
    <mergeCell ref="G40:H40"/>
    <mergeCell ref="G42:H42"/>
    <mergeCell ref="G44:H44"/>
    <mergeCell ref="G46:H46"/>
    <mergeCell ref="G48:H48"/>
    <mergeCell ref="G50:H50"/>
    <mergeCell ref="G56:H56"/>
    <mergeCell ref="G58:H58"/>
    <mergeCell ref="G60:H60"/>
    <mergeCell ref="G55:H55"/>
    <mergeCell ref="G57:H57"/>
    <mergeCell ref="G59:H59"/>
    <mergeCell ref="G62:H62"/>
    <mergeCell ref="J35:K35"/>
    <mergeCell ref="J34:K34"/>
    <mergeCell ref="J36:K36"/>
    <mergeCell ref="J38:K38"/>
    <mergeCell ref="J40:K40"/>
    <mergeCell ref="J42:K42"/>
    <mergeCell ref="J44:K44"/>
    <mergeCell ref="J46:K46"/>
    <mergeCell ref="J48:K48"/>
    <mergeCell ref="M54:N54"/>
    <mergeCell ref="M56:N56"/>
    <mergeCell ref="M51:N51"/>
    <mergeCell ref="M55:N55"/>
    <mergeCell ref="M53:N53"/>
    <mergeCell ref="M60:N60"/>
    <mergeCell ref="M62:N62"/>
    <mergeCell ref="G33:H33"/>
    <mergeCell ref="J33:K33"/>
    <mergeCell ref="M33:N33"/>
    <mergeCell ref="G37:H37"/>
    <mergeCell ref="G39:H39"/>
    <mergeCell ref="G41:H41"/>
    <mergeCell ref="G43:H43"/>
    <mergeCell ref="M52:N52"/>
    <mergeCell ref="G61:H61"/>
    <mergeCell ref="G63:H63"/>
    <mergeCell ref="J37:K37"/>
    <mergeCell ref="J39:K39"/>
    <mergeCell ref="J41:K41"/>
    <mergeCell ref="J43:K43"/>
    <mergeCell ref="J45:K45"/>
    <mergeCell ref="J47:K47"/>
    <mergeCell ref="J49:K49"/>
    <mergeCell ref="J51:K51"/>
    <mergeCell ref="L25:N25"/>
    <mergeCell ref="L23:N23"/>
    <mergeCell ref="J63:K63"/>
    <mergeCell ref="M63:N63"/>
    <mergeCell ref="M61:N61"/>
    <mergeCell ref="J53:K53"/>
    <mergeCell ref="J55:K55"/>
    <mergeCell ref="J57:K57"/>
    <mergeCell ref="J59:K59"/>
    <mergeCell ref="M58:N58"/>
    <mergeCell ref="M59:N59"/>
    <mergeCell ref="M57:N57"/>
    <mergeCell ref="A1:S1"/>
    <mergeCell ref="A28:S28"/>
    <mergeCell ref="A30:S30"/>
    <mergeCell ref="A31:S31"/>
    <mergeCell ref="L11:N11"/>
    <mergeCell ref="L9:N9"/>
    <mergeCell ref="L7:N7"/>
    <mergeCell ref="L5:N5"/>
    <mergeCell ref="A65:S65"/>
    <mergeCell ref="A29:S29"/>
    <mergeCell ref="A66:S66"/>
    <mergeCell ref="M41:N41"/>
    <mergeCell ref="M39:N39"/>
    <mergeCell ref="M37:N37"/>
    <mergeCell ref="M49:N49"/>
    <mergeCell ref="M47:N47"/>
    <mergeCell ref="M45:N45"/>
    <mergeCell ref="M43:N43"/>
  </mergeCells>
  <dataValidations count="1">
    <dataValidation type="list" allowBlank="1" showInputMessage="1" showErrorMessage="1" sqref="J18">
      <formula1>$A$9:$A$12</formula1>
    </dataValidation>
  </dataValidations>
  <printOptions horizontalCentered="1" verticalCentered="1"/>
  <pageMargins left="0.3937007874015748" right="0.3937007874015748" top="0.3937007874015748" bottom="0.3937007874015748" header="0" footer="0"/>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Workstation</cp:lastModifiedBy>
  <cp:lastPrinted>2012-01-07T18:37:28Z</cp:lastPrinted>
  <dcterms:created xsi:type="dcterms:W3CDTF">2009-01-15T12:33:52Z</dcterms:created>
  <dcterms:modified xsi:type="dcterms:W3CDTF">2012-02-01T17:24:39Z</dcterms:modified>
  <cp:category/>
  <cp:version/>
  <cp:contentType/>
  <cp:contentStatus/>
</cp:coreProperties>
</file>